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ropbox\Rock That Stream\Checklists\"/>
    </mc:Choice>
  </mc:AlternateContent>
  <bookViews>
    <workbookView xWindow="0" yWindow="0" windowWidth="28800" windowHeight="11235" activeTab="4"/>
  </bookViews>
  <sheets>
    <sheet name="Monthly Totals" sheetId="1" r:id="rId1"/>
    <sheet name="Summary" sheetId="9" r:id="rId2"/>
    <sheet name="Dashboard" sheetId="10" r:id="rId3"/>
    <sheet name="Weekly" sheetId="11" r:id="rId4"/>
    <sheet name="Weekly Graph" sheetId="12" r:id="rId5"/>
    <sheet name="Data" sheetId="2" state="hidden" r:id="rId6"/>
    <sheet name="Table" sheetId="5" state="hidden" r:id="rId7"/>
    <sheet name="Dashboard1" sheetId="6" state="hidden" r:id="rId8"/>
  </sheets>
  <definedNames>
    <definedName name="_xlnm._FilterDatabase" localSheetId="5" hidden="1">Data!$A$1:$D$440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54" i="1" l="1"/>
  <c r="BA54" i="1" s="1"/>
  <c r="AW54" i="1"/>
  <c r="AX54" i="1" s="1"/>
  <c r="AK54" i="1"/>
  <c r="AL54" i="1" s="1"/>
  <c r="AH54" i="1"/>
  <c r="AI54" i="1" s="1"/>
  <c r="AE54" i="1"/>
  <c r="AF54" i="1" s="1"/>
  <c r="AB54" i="1"/>
  <c r="AC54" i="1" s="1"/>
  <c r="Y54" i="1"/>
  <c r="Z54" i="1" s="1"/>
  <c r="V54" i="1"/>
  <c r="W54" i="1" s="1"/>
  <c r="S54" i="1"/>
  <c r="T54" i="1" s="1"/>
  <c r="P54" i="1"/>
  <c r="Q54" i="1" s="1"/>
  <c r="M54" i="1"/>
  <c r="N54" i="1" s="1"/>
  <c r="J54" i="1"/>
  <c r="K54" i="1" s="1"/>
  <c r="G54" i="1"/>
  <c r="H54" i="1" s="1"/>
  <c r="C54" i="1"/>
  <c r="D54" i="1" s="1"/>
  <c r="C32" i="1" l="1"/>
  <c r="C33" i="1"/>
  <c r="C34" i="1"/>
  <c r="AW37" i="1" l="1"/>
  <c r="AX37" i="1" s="1"/>
  <c r="AK37" i="1"/>
  <c r="AL37" i="1" s="1"/>
  <c r="AH37" i="1"/>
  <c r="AI37" i="1" s="1"/>
  <c r="AE37" i="1"/>
  <c r="AF37" i="1" s="1"/>
  <c r="AB37" i="1"/>
  <c r="AC37" i="1" s="1"/>
  <c r="Y37" i="1"/>
  <c r="Z37" i="1" s="1"/>
  <c r="V37" i="1"/>
  <c r="W37" i="1" s="1"/>
  <c r="S37" i="1"/>
  <c r="T37" i="1" s="1"/>
  <c r="P37" i="1"/>
  <c r="Q37" i="1" s="1"/>
  <c r="M37" i="1"/>
  <c r="N37" i="1" s="1"/>
  <c r="J37" i="1"/>
  <c r="K37" i="1" s="1"/>
  <c r="G37" i="1"/>
  <c r="H37" i="1" s="1"/>
  <c r="C37" i="1"/>
  <c r="D37" i="1" s="1"/>
  <c r="AW25" i="1" l="1"/>
  <c r="AX25" i="1" s="1"/>
  <c r="AK25" i="1"/>
  <c r="AL25" i="1" s="1"/>
  <c r="AH25" i="1"/>
  <c r="AI25" i="1" s="1"/>
  <c r="AE25" i="1"/>
  <c r="AF25" i="1" s="1"/>
  <c r="AB25" i="1"/>
  <c r="AC25" i="1" s="1"/>
  <c r="Y25" i="1"/>
  <c r="Z25" i="1" s="1"/>
  <c r="V25" i="1"/>
  <c r="W25" i="1" s="1"/>
  <c r="S25" i="1"/>
  <c r="T25" i="1" s="1"/>
  <c r="P25" i="1"/>
  <c r="Q25" i="1" s="1"/>
  <c r="M25" i="1"/>
  <c r="N25" i="1" s="1"/>
  <c r="J25" i="1"/>
  <c r="K25" i="1" s="1"/>
  <c r="G25" i="1"/>
  <c r="H25" i="1" s="1"/>
  <c r="C26" i="1"/>
  <c r="C27" i="1"/>
  <c r="C28" i="1"/>
  <c r="C25" i="1"/>
  <c r="D25" i="1" s="1"/>
  <c r="J19" i="1" l="1"/>
  <c r="M4" i="11" l="1"/>
  <c r="M5" i="11"/>
  <c r="M6" i="11"/>
  <c r="M7" i="11"/>
  <c r="M8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3" i="11"/>
  <c r="K4" i="11"/>
  <c r="K5" i="1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3" i="11"/>
  <c r="J4" i="11"/>
  <c r="J5" i="11"/>
  <c r="J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3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4" i="11"/>
  <c r="B5" i="11"/>
  <c r="B6" i="11"/>
  <c r="B3" i="11"/>
  <c r="G13" i="1" l="1"/>
  <c r="C13" i="1" l="1"/>
  <c r="D13" i="1" s="1"/>
  <c r="AZ79" i="1" l="1"/>
  <c r="BA79" i="1" s="1"/>
  <c r="AZ78" i="1"/>
  <c r="BA78" i="1" s="1"/>
  <c r="AZ77" i="1"/>
  <c r="AZ73" i="1"/>
  <c r="BA73" i="1" s="1"/>
  <c r="AZ71" i="1"/>
  <c r="BA71" i="1" s="1"/>
  <c r="AZ70" i="1"/>
  <c r="AZ66" i="1"/>
  <c r="BA66" i="1" s="1"/>
  <c r="AZ65" i="1"/>
  <c r="BA65" i="1" s="1"/>
  <c r="AZ64" i="1"/>
  <c r="BA64" i="1" s="1"/>
  <c r="AZ60" i="1"/>
  <c r="BA60" i="1" s="1"/>
  <c r="AZ59" i="1"/>
  <c r="BA59" i="1" s="1"/>
  <c r="AZ58" i="1"/>
  <c r="BA58" i="1" s="1"/>
  <c r="AZ53" i="1"/>
  <c r="BA53" i="1" s="1"/>
  <c r="AZ52" i="1"/>
  <c r="AZ51" i="1"/>
  <c r="BA51" i="1" s="1"/>
  <c r="AZ47" i="1"/>
  <c r="BA47" i="1" s="1"/>
  <c r="AZ46" i="1"/>
  <c r="BA46" i="1" s="1"/>
  <c r="AZ45" i="1"/>
  <c r="BA45" i="1" s="1"/>
  <c r="AZ41" i="1"/>
  <c r="BA41" i="1" s="1"/>
  <c r="AZ40" i="1"/>
  <c r="BA40" i="1" s="1"/>
  <c r="AZ39" i="1"/>
  <c r="BA39" i="1" s="1"/>
  <c r="AZ38" i="1"/>
  <c r="BA38" i="1" s="1"/>
  <c r="AZ34" i="1"/>
  <c r="BA34" i="1" s="1"/>
  <c r="AZ33" i="1"/>
  <c r="BA33" i="1" s="1"/>
  <c r="AZ32" i="1"/>
  <c r="BA32" i="1" s="1"/>
  <c r="AZ28" i="1"/>
  <c r="BA28" i="1" s="1"/>
  <c r="AZ27" i="1"/>
  <c r="BA27" i="1" s="1"/>
  <c r="AZ26" i="1"/>
  <c r="AZ22" i="1"/>
  <c r="BA22" i="1" s="1"/>
  <c r="AZ21" i="1"/>
  <c r="BA21" i="1" s="1"/>
  <c r="AZ20" i="1"/>
  <c r="BA20" i="1" s="1"/>
  <c r="AZ19" i="1"/>
  <c r="AZ15" i="1"/>
  <c r="BA15" i="1" s="1"/>
  <c r="AZ14" i="1"/>
  <c r="BA14" i="1" s="1"/>
  <c r="AZ13" i="1"/>
  <c r="AW79" i="1"/>
  <c r="AX79" i="1" s="1"/>
  <c r="AW78" i="1"/>
  <c r="AX78" i="1" s="1"/>
  <c r="AW77" i="1"/>
  <c r="AX77" i="1" s="1"/>
  <c r="AW73" i="1"/>
  <c r="AX73" i="1" s="1"/>
  <c r="AW71" i="1"/>
  <c r="AX71" i="1" s="1"/>
  <c r="AW70" i="1"/>
  <c r="AW66" i="1"/>
  <c r="AX66" i="1" s="1"/>
  <c r="AW65" i="1"/>
  <c r="AW64" i="1"/>
  <c r="AX64" i="1" s="1"/>
  <c r="AW60" i="1"/>
  <c r="AX60" i="1" s="1"/>
  <c r="AW59" i="1"/>
  <c r="AX59" i="1" s="1"/>
  <c r="AW58" i="1"/>
  <c r="AX58" i="1" s="1"/>
  <c r="AW53" i="1"/>
  <c r="AX53" i="1" s="1"/>
  <c r="AW52" i="1"/>
  <c r="AW51" i="1"/>
  <c r="AX51" i="1" s="1"/>
  <c r="AW47" i="1"/>
  <c r="AX47" i="1" s="1"/>
  <c r="AW46" i="1"/>
  <c r="AX46" i="1" s="1"/>
  <c r="AW45" i="1"/>
  <c r="AW41" i="1"/>
  <c r="AX41" i="1" s="1"/>
  <c r="AW40" i="1"/>
  <c r="AX40" i="1" s="1"/>
  <c r="AW39" i="1"/>
  <c r="AX39" i="1" s="1"/>
  <c r="AW38" i="1"/>
  <c r="AX38" i="1" s="1"/>
  <c r="AW34" i="1"/>
  <c r="AX34" i="1" s="1"/>
  <c r="AW33" i="1"/>
  <c r="AX33" i="1" s="1"/>
  <c r="AW32" i="1"/>
  <c r="AX32" i="1" s="1"/>
  <c r="AW28" i="1"/>
  <c r="AX28" i="1" s="1"/>
  <c r="AW27" i="1"/>
  <c r="AX27" i="1" s="1"/>
  <c r="AW26" i="1"/>
  <c r="AW22" i="1"/>
  <c r="AX22" i="1" s="1"/>
  <c r="AW21" i="1"/>
  <c r="AX21" i="1" s="1"/>
  <c r="AW20" i="1"/>
  <c r="AX20" i="1" s="1"/>
  <c r="AW19" i="1"/>
  <c r="AX19" i="1" s="1"/>
  <c r="AW15" i="1"/>
  <c r="AX15" i="1" s="1"/>
  <c r="AW14" i="1"/>
  <c r="AX14" i="1" s="1"/>
  <c r="AW13" i="1"/>
  <c r="AX13" i="1" s="1"/>
  <c r="AT79" i="1"/>
  <c r="AU79" i="1" s="1"/>
  <c r="AT78" i="1"/>
  <c r="AU78" i="1" s="1"/>
  <c r="AT77" i="1"/>
  <c r="AT73" i="1"/>
  <c r="AU73" i="1" s="1"/>
  <c r="AT71" i="1"/>
  <c r="AU71" i="1" s="1"/>
  <c r="AT70" i="1"/>
  <c r="AT66" i="1"/>
  <c r="AU66" i="1" s="1"/>
  <c r="AT65" i="1"/>
  <c r="AT64" i="1"/>
  <c r="AU64" i="1" s="1"/>
  <c r="AT60" i="1"/>
  <c r="AU60" i="1" s="1"/>
  <c r="AT59" i="1"/>
  <c r="AU59" i="1" s="1"/>
  <c r="AT58" i="1"/>
  <c r="AU58" i="1" s="1"/>
  <c r="AT53" i="1"/>
  <c r="AU53" i="1" s="1"/>
  <c r="AT52" i="1"/>
  <c r="AT51" i="1"/>
  <c r="AU51" i="1" s="1"/>
  <c r="AT47" i="1"/>
  <c r="AU47" i="1" s="1"/>
  <c r="AT46" i="1"/>
  <c r="AT45" i="1"/>
  <c r="AU45" i="1" s="1"/>
  <c r="AT41" i="1"/>
  <c r="AU41" i="1" s="1"/>
  <c r="AT40" i="1"/>
  <c r="AU40" i="1" s="1"/>
  <c r="AT39" i="1"/>
  <c r="AU39" i="1" s="1"/>
  <c r="AT38" i="1"/>
  <c r="AU38" i="1" s="1"/>
  <c r="AT34" i="1"/>
  <c r="AU34" i="1" s="1"/>
  <c r="AT33" i="1"/>
  <c r="AU33" i="1" s="1"/>
  <c r="AT32" i="1"/>
  <c r="AT28" i="1"/>
  <c r="AU28" i="1" s="1"/>
  <c r="AT27" i="1"/>
  <c r="AU27" i="1" s="1"/>
  <c r="AT26" i="1"/>
  <c r="AT22" i="1"/>
  <c r="AU22" i="1" s="1"/>
  <c r="AT21" i="1"/>
  <c r="AU21" i="1" s="1"/>
  <c r="AT20" i="1"/>
  <c r="AU20" i="1" s="1"/>
  <c r="AT19" i="1"/>
  <c r="AU19" i="1" s="1"/>
  <c r="AT15" i="1"/>
  <c r="AU15" i="1" s="1"/>
  <c r="AT14" i="1"/>
  <c r="AU14" i="1" s="1"/>
  <c r="AT13" i="1"/>
  <c r="AQ79" i="1"/>
  <c r="AR79" i="1" s="1"/>
  <c r="AQ78" i="1"/>
  <c r="AR78" i="1" s="1"/>
  <c r="AQ77" i="1"/>
  <c r="AR77" i="1" s="1"/>
  <c r="AQ73" i="1"/>
  <c r="AR73" i="1" s="1"/>
  <c r="AQ71" i="1"/>
  <c r="AR71" i="1" s="1"/>
  <c r="AQ70" i="1"/>
  <c r="AQ66" i="1"/>
  <c r="AR66" i="1" s="1"/>
  <c r="AQ65" i="1"/>
  <c r="AQ64" i="1"/>
  <c r="AR64" i="1" s="1"/>
  <c r="AQ60" i="1"/>
  <c r="AR60" i="1" s="1"/>
  <c r="AQ59" i="1"/>
  <c r="AR59" i="1" s="1"/>
  <c r="AQ58" i="1"/>
  <c r="AR58" i="1" s="1"/>
  <c r="AQ53" i="1"/>
  <c r="AR53" i="1" s="1"/>
  <c r="AQ52" i="1"/>
  <c r="AR52" i="1" s="1"/>
  <c r="AQ51" i="1"/>
  <c r="AR51" i="1" s="1"/>
  <c r="AQ47" i="1"/>
  <c r="AR47" i="1" s="1"/>
  <c r="AQ46" i="1"/>
  <c r="AQ45" i="1"/>
  <c r="AR45" i="1" s="1"/>
  <c r="AQ41" i="1"/>
  <c r="AR41" i="1" s="1"/>
  <c r="AQ40" i="1"/>
  <c r="AR40" i="1" s="1"/>
  <c r="AQ39" i="1"/>
  <c r="AR39" i="1" s="1"/>
  <c r="AQ38" i="1"/>
  <c r="AR38" i="1" s="1"/>
  <c r="AQ34" i="1"/>
  <c r="AR34" i="1" s="1"/>
  <c r="AQ33" i="1"/>
  <c r="AQ32" i="1"/>
  <c r="AR32" i="1" s="1"/>
  <c r="AQ28" i="1"/>
  <c r="AR28" i="1" s="1"/>
  <c r="AQ27" i="1"/>
  <c r="AR27" i="1" s="1"/>
  <c r="AQ26" i="1"/>
  <c r="AQ22" i="1"/>
  <c r="AR22" i="1" s="1"/>
  <c r="AQ21" i="1"/>
  <c r="AR21" i="1" s="1"/>
  <c r="AQ20" i="1"/>
  <c r="AR20" i="1" s="1"/>
  <c r="AQ19" i="1"/>
  <c r="AR19" i="1" s="1"/>
  <c r="AQ15" i="1"/>
  <c r="AR15" i="1" s="1"/>
  <c r="AQ14" i="1"/>
  <c r="AR14" i="1" s="1"/>
  <c r="AQ13" i="1"/>
  <c r="AN79" i="1"/>
  <c r="AO79" i="1" s="1"/>
  <c r="AN78" i="1"/>
  <c r="AO78" i="1" s="1"/>
  <c r="AN77" i="1"/>
  <c r="AO77" i="1" s="1"/>
  <c r="AN73" i="1"/>
  <c r="AO73" i="1" s="1"/>
  <c r="AN71" i="1"/>
  <c r="AO71" i="1" s="1"/>
  <c r="AN70" i="1"/>
  <c r="AN66" i="1"/>
  <c r="AO66" i="1" s="1"/>
  <c r="AN65" i="1"/>
  <c r="AO65" i="1" s="1"/>
  <c r="AN64" i="1"/>
  <c r="AN60" i="1"/>
  <c r="AO60" i="1" s="1"/>
  <c r="AN59" i="1"/>
  <c r="AO59" i="1" s="1"/>
  <c r="AN58" i="1"/>
  <c r="AN53" i="1"/>
  <c r="AO53" i="1" s="1"/>
  <c r="AN52" i="1"/>
  <c r="AO52" i="1" s="1"/>
  <c r="AN51" i="1"/>
  <c r="AN47" i="1"/>
  <c r="AO47" i="1" s="1"/>
  <c r="AN46" i="1"/>
  <c r="AO46" i="1" s="1"/>
  <c r="AN45" i="1"/>
  <c r="AO45" i="1" s="1"/>
  <c r="AN41" i="1"/>
  <c r="AO41" i="1" s="1"/>
  <c r="AN40" i="1"/>
  <c r="AO40" i="1" s="1"/>
  <c r="AN39" i="1"/>
  <c r="AO39" i="1" s="1"/>
  <c r="AN38" i="1"/>
  <c r="AO38" i="1" s="1"/>
  <c r="AN34" i="1"/>
  <c r="AO34" i="1" s="1"/>
  <c r="AN33" i="1"/>
  <c r="AO33" i="1" s="1"/>
  <c r="AN32" i="1"/>
  <c r="AN28" i="1"/>
  <c r="AO28" i="1" s="1"/>
  <c r="AN27" i="1"/>
  <c r="AO27" i="1" s="1"/>
  <c r="AN26" i="1"/>
  <c r="AN22" i="1"/>
  <c r="AO22" i="1" s="1"/>
  <c r="AN21" i="1"/>
  <c r="AO21" i="1" s="1"/>
  <c r="AN20" i="1"/>
  <c r="AO20" i="1" s="1"/>
  <c r="AN19" i="1"/>
  <c r="AN15" i="1"/>
  <c r="AO15" i="1" s="1"/>
  <c r="AN14" i="1"/>
  <c r="AO14" i="1" s="1"/>
  <c r="AN13" i="1"/>
  <c r="AO13" i="1" s="1"/>
  <c r="AK79" i="1"/>
  <c r="AL79" i="1" s="1"/>
  <c r="AK78" i="1"/>
  <c r="AL78" i="1" s="1"/>
  <c r="AK77" i="1"/>
  <c r="AK73" i="1"/>
  <c r="AL73" i="1" s="1"/>
  <c r="AK71" i="1"/>
  <c r="AL71" i="1" s="1"/>
  <c r="AK70" i="1"/>
  <c r="AK66" i="1"/>
  <c r="AL66" i="1" s="1"/>
  <c r="AK65" i="1"/>
  <c r="AL65" i="1" s="1"/>
  <c r="AK64" i="1"/>
  <c r="AL64" i="1" s="1"/>
  <c r="AK60" i="1"/>
  <c r="AL60" i="1" s="1"/>
  <c r="AK59" i="1"/>
  <c r="AL59" i="1" s="1"/>
  <c r="AK58" i="1"/>
  <c r="AK53" i="1"/>
  <c r="AL53" i="1" s="1"/>
  <c r="AK52" i="1"/>
  <c r="AK51" i="1"/>
  <c r="AL51" i="1" s="1"/>
  <c r="AK47" i="1"/>
  <c r="AL47" i="1" s="1"/>
  <c r="AK46" i="1"/>
  <c r="AL46" i="1" s="1"/>
  <c r="AK45" i="1"/>
  <c r="AK41" i="1"/>
  <c r="AL41" i="1" s="1"/>
  <c r="AK40" i="1"/>
  <c r="AL40" i="1" s="1"/>
  <c r="AK39" i="1"/>
  <c r="AL39" i="1" s="1"/>
  <c r="AK38" i="1"/>
  <c r="AL38" i="1" s="1"/>
  <c r="AK34" i="1"/>
  <c r="AL34" i="1" s="1"/>
  <c r="AK33" i="1"/>
  <c r="AK32" i="1"/>
  <c r="AL32" i="1" s="1"/>
  <c r="AK28" i="1"/>
  <c r="AL28" i="1" s="1"/>
  <c r="AK27" i="1"/>
  <c r="AL27" i="1" s="1"/>
  <c r="AK26" i="1"/>
  <c r="AK22" i="1"/>
  <c r="AL22" i="1" s="1"/>
  <c r="AK21" i="1"/>
  <c r="AL21" i="1" s="1"/>
  <c r="AK20" i="1"/>
  <c r="AL20" i="1" s="1"/>
  <c r="AK19" i="1"/>
  <c r="AK15" i="1"/>
  <c r="AL15" i="1" s="1"/>
  <c r="AK14" i="1"/>
  <c r="AL14" i="1" s="1"/>
  <c r="AK13" i="1"/>
  <c r="AL13" i="1" s="1"/>
  <c r="AH79" i="1"/>
  <c r="AI79" i="1" s="1"/>
  <c r="AH78" i="1"/>
  <c r="AI78" i="1" s="1"/>
  <c r="AH77" i="1"/>
  <c r="AH73" i="1"/>
  <c r="AI73" i="1" s="1"/>
  <c r="AH71" i="1"/>
  <c r="AI71" i="1" s="1"/>
  <c r="AH70" i="1"/>
  <c r="AH66" i="1"/>
  <c r="AI66" i="1" s="1"/>
  <c r="AH65" i="1"/>
  <c r="AH64" i="1"/>
  <c r="AI64" i="1" s="1"/>
  <c r="AH60" i="1"/>
  <c r="AI60" i="1" s="1"/>
  <c r="AH59" i="1"/>
  <c r="AI59" i="1" s="1"/>
  <c r="AH58" i="1"/>
  <c r="AH53" i="1"/>
  <c r="AI53" i="1" s="1"/>
  <c r="AH52" i="1"/>
  <c r="AH51" i="1"/>
  <c r="AI51" i="1" s="1"/>
  <c r="AH47" i="1"/>
  <c r="AI47" i="1" s="1"/>
  <c r="AH46" i="1"/>
  <c r="AI46" i="1" s="1"/>
  <c r="AH45" i="1"/>
  <c r="AI45" i="1" s="1"/>
  <c r="AH41" i="1"/>
  <c r="AI41" i="1" s="1"/>
  <c r="AH40" i="1"/>
  <c r="AI40" i="1" s="1"/>
  <c r="AH39" i="1"/>
  <c r="AI39" i="1" s="1"/>
  <c r="AH38" i="1"/>
  <c r="AI38" i="1" s="1"/>
  <c r="AH34" i="1"/>
  <c r="AI34" i="1" s="1"/>
  <c r="AH33" i="1"/>
  <c r="AI33" i="1" s="1"/>
  <c r="AH32" i="1"/>
  <c r="AH28" i="1"/>
  <c r="AI28" i="1" s="1"/>
  <c r="AH27" i="1"/>
  <c r="AI27" i="1" s="1"/>
  <c r="AH26" i="1"/>
  <c r="AH22" i="1"/>
  <c r="AI22" i="1" s="1"/>
  <c r="AH21" i="1"/>
  <c r="AI21" i="1" s="1"/>
  <c r="AH20" i="1"/>
  <c r="AI20" i="1" s="1"/>
  <c r="AH19" i="1"/>
  <c r="AI19" i="1" s="1"/>
  <c r="AH15" i="1"/>
  <c r="AI15" i="1" s="1"/>
  <c r="AH14" i="1"/>
  <c r="AI14" i="1" s="1"/>
  <c r="AH13" i="1"/>
  <c r="AE79" i="1"/>
  <c r="AF79" i="1" s="1"/>
  <c r="AE78" i="1"/>
  <c r="AF78" i="1" s="1"/>
  <c r="AE77" i="1"/>
  <c r="AE73" i="1"/>
  <c r="AF73" i="1" s="1"/>
  <c r="AE71" i="1"/>
  <c r="AF71" i="1" s="1"/>
  <c r="AE70" i="1"/>
  <c r="AE66" i="1"/>
  <c r="AF66" i="1" s="1"/>
  <c r="AE65" i="1"/>
  <c r="AE64" i="1"/>
  <c r="AF64" i="1" s="1"/>
  <c r="AE60" i="1"/>
  <c r="AF60" i="1" s="1"/>
  <c r="AE59" i="1"/>
  <c r="AF59" i="1" s="1"/>
  <c r="AE58" i="1"/>
  <c r="AE53" i="1"/>
  <c r="AF53" i="1" s="1"/>
  <c r="AE52" i="1"/>
  <c r="AF52" i="1" s="1"/>
  <c r="AE51" i="1"/>
  <c r="AF51" i="1" s="1"/>
  <c r="AE47" i="1"/>
  <c r="AF47" i="1" s="1"/>
  <c r="AE46" i="1"/>
  <c r="AF46" i="1" s="1"/>
  <c r="AE45" i="1"/>
  <c r="AF45" i="1" s="1"/>
  <c r="AE41" i="1"/>
  <c r="AF41" i="1" s="1"/>
  <c r="AE40" i="1"/>
  <c r="AF40" i="1" s="1"/>
  <c r="AE39" i="1"/>
  <c r="AF39" i="1" s="1"/>
  <c r="AE38" i="1"/>
  <c r="AF38" i="1" s="1"/>
  <c r="AE34" i="1"/>
  <c r="AF34" i="1" s="1"/>
  <c r="AE33" i="1"/>
  <c r="AF33" i="1" s="1"/>
  <c r="AE32" i="1"/>
  <c r="AE28" i="1"/>
  <c r="AF28" i="1" s="1"/>
  <c r="AE27" i="1"/>
  <c r="AF27" i="1" s="1"/>
  <c r="AE26" i="1"/>
  <c r="AF26" i="1" s="1"/>
  <c r="AE22" i="1"/>
  <c r="AF22" i="1" s="1"/>
  <c r="AE21" i="1"/>
  <c r="AF21" i="1" s="1"/>
  <c r="AE20" i="1"/>
  <c r="AF20" i="1" s="1"/>
  <c r="AE19" i="1"/>
  <c r="AE15" i="1"/>
  <c r="AF15" i="1" s="1"/>
  <c r="AE14" i="1"/>
  <c r="AF14" i="1" s="1"/>
  <c r="AE13" i="1"/>
  <c r="AB79" i="1"/>
  <c r="AC79" i="1" s="1"/>
  <c r="AB78" i="1"/>
  <c r="AC78" i="1" s="1"/>
  <c r="AB77" i="1"/>
  <c r="AB73" i="1"/>
  <c r="AC73" i="1" s="1"/>
  <c r="AB71" i="1"/>
  <c r="AC71" i="1" s="1"/>
  <c r="AB70" i="1"/>
  <c r="AB66" i="1"/>
  <c r="AC66" i="1" s="1"/>
  <c r="AB65" i="1"/>
  <c r="AB64" i="1"/>
  <c r="AC64" i="1" s="1"/>
  <c r="AB60" i="1"/>
  <c r="AC60" i="1" s="1"/>
  <c r="AB59" i="1"/>
  <c r="AC59" i="1" s="1"/>
  <c r="AB58" i="1"/>
  <c r="AC58" i="1" s="1"/>
  <c r="AB53" i="1"/>
  <c r="AC53" i="1" s="1"/>
  <c r="AB52" i="1"/>
  <c r="AB51" i="1"/>
  <c r="AC51" i="1" s="1"/>
  <c r="AB47" i="1"/>
  <c r="AC47" i="1" s="1"/>
  <c r="AB46" i="1"/>
  <c r="AC46" i="1" s="1"/>
  <c r="AB45" i="1"/>
  <c r="AC45" i="1" s="1"/>
  <c r="AB41" i="1"/>
  <c r="AC41" i="1" s="1"/>
  <c r="AB40" i="1"/>
  <c r="AC40" i="1" s="1"/>
  <c r="AB39" i="1"/>
  <c r="AC39" i="1" s="1"/>
  <c r="AB38" i="1"/>
  <c r="AC38" i="1" s="1"/>
  <c r="AB34" i="1"/>
  <c r="AC34" i="1" s="1"/>
  <c r="AB33" i="1"/>
  <c r="AC33" i="1" s="1"/>
  <c r="AB32" i="1"/>
  <c r="AB28" i="1"/>
  <c r="AC28" i="1" s="1"/>
  <c r="AB27" i="1"/>
  <c r="AC27" i="1" s="1"/>
  <c r="AB26" i="1"/>
  <c r="AB22" i="1"/>
  <c r="AC22" i="1" s="1"/>
  <c r="AB21" i="1"/>
  <c r="AC21" i="1" s="1"/>
  <c r="AB20" i="1"/>
  <c r="AC20" i="1" s="1"/>
  <c r="AB19" i="1"/>
  <c r="AB15" i="1"/>
  <c r="AC15" i="1" s="1"/>
  <c r="AB14" i="1"/>
  <c r="AC14" i="1" s="1"/>
  <c r="AB13" i="1"/>
  <c r="Y79" i="1"/>
  <c r="Z79" i="1" s="1"/>
  <c r="Y78" i="1"/>
  <c r="Z78" i="1" s="1"/>
  <c r="Y77" i="1"/>
  <c r="Y73" i="1"/>
  <c r="Z73" i="1" s="1"/>
  <c r="Y71" i="1"/>
  <c r="Z71" i="1" s="1"/>
  <c r="Y70" i="1"/>
  <c r="Y66" i="1"/>
  <c r="Z66" i="1" s="1"/>
  <c r="Y65" i="1"/>
  <c r="Y64" i="1"/>
  <c r="Z64" i="1" s="1"/>
  <c r="Y60" i="1"/>
  <c r="Z60" i="1" s="1"/>
  <c r="Y59" i="1"/>
  <c r="Z59" i="1" s="1"/>
  <c r="Y58" i="1"/>
  <c r="Z58" i="1" s="1"/>
  <c r="Y53" i="1"/>
  <c r="Z53" i="1" s="1"/>
  <c r="Y52" i="1"/>
  <c r="Y51" i="1"/>
  <c r="Z51" i="1" s="1"/>
  <c r="Y47" i="1"/>
  <c r="Z47" i="1" s="1"/>
  <c r="Y46" i="1"/>
  <c r="Z46" i="1" s="1"/>
  <c r="Y45" i="1"/>
  <c r="Y41" i="1"/>
  <c r="Z41" i="1" s="1"/>
  <c r="Y40" i="1"/>
  <c r="Z40" i="1" s="1"/>
  <c r="Y39" i="1"/>
  <c r="Z39" i="1" s="1"/>
  <c r="Y38" i="1"/>
  <c r="Z38" i="1" s="1"/>
  <c r="Y34" i="1"/>
  <c r="Z34" i="1" s="1"/>
  <c r="Y33" i="1"/>
  <c r="Z33" i="1" s="1"/>
  <c r="Y32" i="1"/>
  <c r="Y28" i="1"/>
  <c r="Z28" i="1" s="1"/>
  <c r="Y27" i="1"/>
  <c r="Z27" i="1" s="1"/>
  <c r="Y26" i="1"/>
  <c r="Y22" i="1"/>
  <c r="Z22" i="1" s="1"/>
  <c r="Y21" i="1"/>
  <c r="Z21" i="1" s="1"/>
  <c r="Y20" i="1"/>
  <c r="Z20" i="1" s="1"/>
  <c r="Y19" i="1"/>
  <c r="Y15" i="1"/>
  <c r="Z15" i="1" s="1"/>
  <c r="Y14" i="1"/>
  <c r="Z14" i="1" s="1"/>
  <c r="Y13" i="1"/>
  <c r="V79" i="1"/>
  <c r="W79" i="1" s="1"/>
  <c r="V78" i="1"/>
  <c r="W78" i="1" s="1"/>
  <c r="V77" i="1"/>
  <c r="V73" i="1"/>
  <c r="W73" i="1" s="1"/>
  <c r="V71" i="1"/>
  <c r="W71" i="1" s="1"/>
  <c r="V70" i="1"/>
  <c r="V66" i="1"/>
  <c r="W66" i="1" s="1"/>
  <c r="V65" i="1"/>
  <c r="V64" i="1"/>
  <c r="W64" i="1" s="1"/>
  <c r="V60" i="1"/>
  <c r="W60" i="1" s="1"/>
  <c r="V59" i="1"/>
  <c r="W59" i="1" s="1"/>
  <c r="V58" i="1"/>
  <c r="V53" i="1"/>
  <c r="W53" i="1" s="1"/>
  <c r="V52" i="1"/>
  <c r="W52" i="1" s="1"/>
  <c r="V51" i="1"/>
  <c r="W51" i="1" s="1"/>
  <c r="V47" i="1"/>
  <c r="W47" i="1" s="1"/>
  <c r="V46" i="1"/>
  <c r="V45" i="1"/>
  <c r="W45" i="1" s="1"/>
  <c r="V41" i="1"/>
  <c r="W41" i="1" s="1"/>
  <c r="V40" i="1"/>
  <c r="W40" i="1" s="1"/>
  <c r="V39" i="1"/>
  <c r="W39" i="1" s="1"/>
  <c r="V38" i="1"/>
  <c r="W38" i="1" s="1"/>
  <c r="V34" i="1"/>
  <c r="W34" i="1" s="1"/>
  <c r="V33" i="1"/>
  <c r="W33" i="1" s="1"/>
  <c r="V32" i="1"/>
  <c r="V28" i="1"/>
  <c r="W28" i="1" s="1"/>
  <c r="V27" i="1"/>
  <c r="W27" i="1" s="1"/>
  <c r="V26" i="1"/>
  <c r="V22" i="1"/>
  <c r="W22" i="1" s="1"/>
  <c r="V21" i="1"/>
  <c r="W21" i="1" s="1"/>
  <c r="V20" i="1"/>
  <c r="W20" i="1" s="1"/>
  <c r="V19" i="1"/>
  <c r="V15" i="1"/>
  <c r="W15" i="1" s="1"/>
  <c r="V14" i="1"/>
  <c r="W14" i="1" s="1"/>
  <c r="V13" i="1"/>
  <c r="S79" i="1"/>
  <c r="T79" i="1" s="1"/>
  <c r="S78" i="1"/>
  <c r="T78" i="1" s="1"/>
  <c r="S77" i="1"/>
  <c r="T77" i="1" s="1"/>
  <c r="S73" i="1"/>
  <c r="T73" i="1" s="1"/>
  <c r="S71" i="1"/>
  <c r="T71" i="1" s="1"/>
  <c r="S70" i="1"/>
  <c r="S66" i="1"/>
  <c r="T66" i="1" s="1"/>
  <c r="S65" i="1"/>
  <c r="T65" i="1" s="1"/>
  <c r="S64" i="1"/>
  <c r="S60" i="1"/>
  <c r="T60" i="1" s="1"/>
  <c r="S59" i="1"/>
  <c r="T59" i="1" s="1"/>
  <c r="S58" i="1"/>
  <c r="T58" i="1" s="1"/>
  <c r="S53" i="1"/>
  <c r="T53" i="1" s="1"/>
  <c r="S52" i="1"/>
  <c r="T52" i="1" s="1"/>
  <c r="S51" i="1"/>
  <c r="S47" i="1"/>
  <c r="T47" i="1" s="1"/>
  <c r="S46" i="1"/>
  <c r="T46" i="1" s="1"/>
  <c r="S45" i="1"/>
  <c r="T45" i="1" s="1"/>
  <c r="S41" i="1"/>
  <c r="T41" i="1" s="1"/>
  <c r="S40" i="1"/>
  <c r="T40" i="1" s="1"/>
  <c r="S39" i="1"/>
  <c r="T39" i="1" s="1"/>
  <c r="S38" i="1"/>
  <c r="T38" i="1" s="1"/>
  <c r="S34" i="1"/>
  <c r="T34" i="1" s="1"/>
  <c r="S33" i="1"/>
  <c r="T33" i="1" s="1"/>
  <c r="S32" i="1"/>
  <c r="T32" i="1" s="1"/>
  <c r="S28" i="1"/>
  <c r="T28" i="1" s="1"/>
  <c r="S27" i="1"/>
  <c r="T27" i="1" s="1"/>
  <c r="S26" i="1"/>
  <c r="T26" i="1" s="1"/>
  <c r="S22" i="1"/>
  <c r="T22" i="1" s="1"/>
  <c r="S21" i="1"/>
  <c r="T21" i="1" s="1"/>
  <c r="S20" i="1"/>
  <c r="T20" i="1" s="1"/>
  <c r="S19" i="1"/>
  <c r="T19" i="1" s="1"/>
  <c r="S15" i="1"/>
  <c r="T15" i="1" s="1"/>
  <c r="S14" i="1"/>
  <c r="T14" i="1" s="1"/>
  <c r="S13" i="1"/>
  <c r="T13" i="1" s="1"/>
  <c r="P79" i="1"/>
  <c r="Q79" i="1" s="1"/>
  <c r="P78" i="1"/>
  <c r="Q78" i="1" s="1"/>
  <c r="P77" i="1"/>
  <c r="Q77" i="1" s="1"/>
  <c r="P73" i="1"/>
  <c r="Q73" i="1" s="1"/>
  <c r="P71" i="1"/>
  <c r="Q71" i="1" s="1"/>
  <c r="P70" i="1"/>
  <c r="P66" i="1"/>
  <c r="Q66" i="1" s="1"/>
  <c r="P65" i="1"/>
  <c r="P64" i="1"/>
  <c r="Q64" i="1" s="1"/>
  <c r="P60" i="1"/>
  <c r="Q60" i="1" s="1"/>
  <c r="P59" i="1"/>
  <c r="Q59" i="1" s="1"/>
  <c r="P58" i="1"/>
  <c r="P53" i="1"/>
  <c r="Q53" i="1" s="1"/>
  <c r="P52" i="1"/>
  <c r="Q52" i="1" s="1"/>
  <c r="P51" i="1"/>
  <c r="Q51" i="1" s="1"/>
  <c r="P47" i="1"/>
  <c r="Q47" i="1" s="1"/>
  <c r="P46" i="1"/>
  <c r="Q46" i="1" s="1"/>
  <c r="P45" i="1"/>
  <c r="P41" i="1"/>
  <c r="Q41" i="1" s="1"/>
  <c r="P40" i="1"/>
  <c r="Q40" i="1" s="1"/>
  <c r="P39" i="1"/>
  <c r="Q39" i="1" s="1"/>
  <c r="P38" i="1"/>
  <c r="Q38" i="1" s="1"/>
  <c r="P34" i="1"/>
  <c r="Q34" i="1" s="1"/>
  <c r="P33" i="1"/>
  <c r="Q33" i="1" s="1"/>
  <c r="P32" i="1"/>
  <c r="P28" i="1"/>
  <c r="Q28" i="1" s="1"/>
  <c r="P27" i="1"/>
  <c r="Q27" i="1" s="1"/>
  <c r="P26" i="1"/>
  <c r="Q26" i="1" s="1"/>
  <c r="P22" i="1"/>
  <c r="Q22" i="1" s="1"/>
  <c r="P21" i="1"/>
  <c r="Q21" i="1" s="1"/>
  <c r="P20" i="1"/>
  <c r="Q20" i="1" s="1"/>
  <c r="P19" i="1"/>
  <c r="P15" i="1"/>
  <c r="Q15" i="1" s="1"/>
  <c r="P14" i="1"/>
  <c r="Q14" i="1" s="1"/>
  <c r="P13" i="1"/>
  <c r="M79" i="1"/>
  <c r="N79" i="1" s="1"/>
  <c r="M78" i="1"/>
  <c r="N78" i="1" s="1"/>
  <c r="M77" i="1"/>
  <c r="N77" i="1" s="1"/>
  <c r="M73" i="1"/>
  <c r="N73" i="1" s="1"/>
  <c r="M71" i="1"/>
  <c r="N71" i="1" s="1"/>
  <c r="M70" i="1"/>
  <c r="M66" i="1"/>
  <c r="N66" i="1" s="1"/>
  <c r="M65" i="1"/>
  <c r="M64" i="1"/>
  <c r="N64" i="1" s="1"/>
  <c r="M60" i="1"/>
  <c r="N60" i="1" s="1"/>
  <c r="M59" i="1"/>
  <c r="N59" i="1" s="1"/>
  <c r="M58" i="1"/>
  <c r="M53" i="1"/>
  <c r="N53" i="1" s="1"/>
  <c r="M52" i="1"/>
  <c r="M51" i="1"/>
  <c r="N51" i="1" s="1"/>
  <c r="M47" i="1"/>
  <c r="N47" i="1" s="1"/>
  <c r="M46" i="1"/>
  <c r="M45" i="1"/>
  <c r="N45" i="1" s="1"/>
  <c r="M41" i="1"/>
  <c r="N41" i="1" s="1"/>
  <c r="M40" i="1"/>
  <c r="N40" i="1" s="1"/>
  <c r="M39" i="1"/>
  <c r="N39" i="1" s="1"/>
  <c r="M38" i="1"/>
  <c r="N38" i="1" s="1"/>
  <c r="M34" i="1"/>
  <c r="N34" i="1" s="1"/>
  <c r="M33" i="1"/>
  <c r="N33" i="1" s="1"/>
  <c r="M32" i="1"/>
  <c r="N32" i="1" s="1"/>
  <c r="M28" i="1"/>
  <c r="N28" i="1" s="1"/>
  <c r="M27" i="1"/>
  <c r="N27" i="1" s="1"/>
  <c r="M26" i="1"/>
  <c r="M22" i="1"/>
  <c r="N22" i="1" s="1"/>
  <c r="M21" i="1"/>
  <c r="N21" i="1" s="1"/>
  <c r="M20" i="1"/>
  <c r="N20" i="1" s="1"/>
  <c r="M19" i="1"/>
  <c r="M15" i="1"/>
  <c r="N15" i="1" s="1"/>
  <c r="M14" i="1"/>
  <c r="N14" i="1" s="1"/>
  <c r="M13" i="1"/>
  <c r="N13" i="1" s="1"/>
  <c r="J79" i="1"/>
  <c r="K79" i="1" s="1"/>
  <c r="J78" i="1"/>
  <c r="K78" i="1" s="1"/>
  <c r="J77" i="1"/>
  <c r="K77" i="1" s="1"/>
  <c r="J73" i="1"/>
  <c r="K73" i="1" s="1"/>
  <c r="J71" i="1"/>
  <c r="K71" i="1" s="1"/>
  <c r="J70" i="1"/>
  <c r="J66" i="1"/>
  <c r="K66" i="1" s="1"/>
  <c r="J65" i="1"/>
  <c r="K65" i="1" s="1"/>
  <c r="J64" i="1"/>
  <c r="J60" i="1"/>
  <c r="K60" i="1" s="1"/>
  <c r="J59" i="1"/>
  <c r="K59" i="1" s="1"/>
  <c r="J58" i="1"/>
  <c r="K58" i="1" s="1"/>
  <c r="J53" i="1"/>
  <c r="K53" i="1" s="1"/>
  <c r="J52" i="1"/>
  <c r="K52" i="1" s="1"/>
  <c r="J51" i="1"/>
  <c r="J47" i="1"/>
  <c r="K47" i="1" s="1"/>
  <c r="J46" i="1"/>
  <c r="K46" i="1" s="1"/>
  <c r="J45" i="1"/>
  <c r="K45" i="1" s="1"/>
  <c r="J41" i="1"/>
  <c r="K41" i="1" s="1"/>
  <c r="J40" i="1"/>
  <c r="K40" i="1" s="1"/>
  <c r="J39" i="1"/>
  <c r="K39" i="1" s="1"/>
  <c r="J38" i="1"/>
  <c r="J34" i="1"/>
  <c r="K34" i="1" s="1"/>
  <c r="J33" i="1"/>
  <c r="K33" i="1" s="1"/>
  <c r="J32" i="1"/>
  <c r="J28" i="1"/>
  <c r="K28" i="1" s="1"/>
  <c r="J27" i="1"/>
  <c r="K27" i="1" s="1"/>
  <c r="J26" i="1"/>
  <c r="J22" i="1"/>
  <c r="K22" i="1" s="1"/>
  <c r="J21" i="1"/>
  <c r="K21" i="1" s="1"/>
  <c r="J20" i="1"/>
  <c r="K20" i="1" s="1"/>
  <c r="J15" i="1"/>
  <c r="K15" i="1" s="1"/>
  <c r="J14" i="1"/>
  <c r="K14" i="1" s="1"/>
  <c r="J13" i="1"/>
  <c r="G79" i="1"/>
  <c r="H79" i="1" s="1"/>
  <c r="G78" i="1"/>
  <c r="H78" i="1" s="1"/>
  <c r="G77" i="1"/>
  <c r="H77" i="1" s="1"/>
  <c r="G73" i="1"/>
  <c r="H73" i="1" s="1"/>
  <c r="G71" i="1"/>
  <c r="H71" i="1" s="1"/>
  <c r="G70" i="1"/>
  <c r="H70" i="1" s="1"/>
  <c r="G66" i="1"/>
  <c r="H66" i="1" s="1"/>
  <c r="G65" i="1"/>
  <c r="H65" i="1" s="1"/>
  <c r="G64" i="1"/>
  <c r="G60" i="1"/>
  <c r="H60" i="1" s="1"/>
  <c r="G59" i="1"/>
  <c r="H59" i="1" s="1"/>
  <c r="G58" i="1"/>
  <c r="G53" i="1"/>
  <c r="H53" i="1" s="1"/>
  <c r="G52" i="1"/>
  <c r="H52" i="1" s="1"/>
  <c r="G51" i="1"/>
  <c r="G47" i="1"/>
  <c r="H47" i="1" s="1"/>
  <c r="G46" i="1"/>
  <c r="H46" i="1" s="1"/>
  <c r="G45" i="1"/>
  <c r="G41" i="1"/>
  <c r="H41" i="1" s="1"/>
  <c r="G40" i="1"/>
  <c r="H40" i="1" s="1"/>
  <c r="G39" i="1"/>
  <c r="H39" i="1" s="1"/>
  <c r="G38" i="1"/>
  <c r="G34" i="1"/>
  <c r="H34" i="1" s="1"/>
  <c r="G33" i="1"/>
  <c r="H33" i="1" s="1"/>
  <c r="G32" i="1"/>
  <c r="G28" i="1"/>
  <c r="H28" i="1" s="1"/>
  <c r="G27" i="1"/>
  <c r="H27" i="1" s="1"/>
  <c r="G26" i="1"/>
  <c r="H26" i="1" s="1"/>
  <c r="G22" i="1"/>
  <c r="H22" i="1" s="1"/>
  <c r="G21" i="1"/>
  <c r="H21" i="1" s="1"/>
  <c r="G20" i="1"/>
  <c r="H20" i="1" s="1"/>
  <c r="G19" i="1"/>
  <c r="H19" i="1" s="1"/>
  <c r="G15" i="1"/>
  <c r="H15" i="1" s="1"/>
  <c r="G14" i="1"/>
  <c r="H14" i="1" s="1"/>
  <c r="H13" i="1"/>
  <c r="C79" i="1"/>
  <c r="D79" i="1" s="1"/>
  <c r="C78" i="1"/>
  <c r="D78" i="1" s="1"/>
  <c r="C77" i="1"/>
  <c r="D77" i="1" s="1"/>
  <c r="C60" i="1"/>
  <c r="D60" i="1" s="1"/>
  <c r="C59" i="1"/>
  <c r="D59" i="1" s="1"/>
  <c r="C58" i="1"/>
  <c r="C73" i="1"/>
  <c r="D73" i="1" s="1"/>
  <c r="C71" i="1"/>
  <c r="C70" i="1"/>
  <c r="D70" i="1" s="1"/>
  <c r="C66" i="1"/>
  <c r="D66" i="1" s="1"/>
  <c r="C65" i="1"/>
  <c r="D65" i="1" s="1"/>
  <c r="C64" i="1"/>
  <c r="C53" i="1"/>
  <c r="D53" i="1" s="1"/>
  <c r="C52" i="1"/>
  <c r="C51" i="1"/>
  <c r="D51" i="1" s="1"/>
  <c r="C47" i="1"/>
  <c r="D47" i="1" s="1"/>
  <c r="C46" i="1"/>
  <c r="D46" i="1" s="1"/>
  <c r="C45" i="1"/>
  <c r="C41" i="1"/>
  <c r="D41" i="1" s="1"/>
  <c r="C40" i="1"/>
  <c r="D40" i="1" s="1"/>
  <c r="C39" i="1"/>
  <c r="C38" i="1"/>
  <c r="D38" i="1" s="1"/>
  <c r="D34" i="1"/>
  <c r="D33" i="1"/>
  <c r="D32" i="1"/>
  <c r="D28" i="1"/>
  <c r="D27" i="1"/>
  <c r="D26" i="1"/>
  <c r="C22" i="1"/>
  <c r="D22" i="1" s="1"/>
  <c r="C21" i="1"/>
  <c r="D21" i="1" s="1"/>
  <c r="C20" i="1"/>
  <c r="D20" i="1" s="1"/>
  <c r="C19" i="1"/>
  <c r="D19" i="1" s="1"/>
  <c r="AZ9" i="1"/>
  <c r="BA9" i="1" s="1"/>
  <c r="AZ8" i="1"/>
  <c r="BA8" i="1" s="1"/>
  <c r="AZ7" i="1"/>
  <c r="AW9" i="1"/>
  <c r="AX9" i="1" s="1"/>
  <c r="AW8" i="1"/>
  <c r="AX8" i="1" s="1"/>
  <c r="AW7" i="1"/>
  <c r="AT9" i="1"/>
  <c r="AU9" i="1" s="1"/>
  <c r="AT8" i="1"/>
  <c r="AU8" i="1" s="1"/>
  <c r="AT7" i="1"/>
  <c r="AQ9" i="1"/>
  <c r="AR9" i="1" s="1"/>
  <c r="AQ8" i="1"/>
  <c r="AR8" i="1" s="1"/>
  <c r="AQ7" i="1"/>
  <c r="AN9" i="1"/>
  <c r="AO9" i="1" s="1"/>
  <c r="AN8" i="1"/>
  <c r="AO8" i="1" s="1"/>
  <c r="AN7" i="1"/>
  <c r="AK9" i="1"/>
  <c r="AL9" i="1" s="1"/>
  <c r="AK8" i="1"/>
  <c r="AL8" i="1" s="1"/>
  <c r="AK7" i="1"/>
  <c r="AH9" i="1"/>
  <c r="AI9" i="1" s="1"/>
  <c r="AH8" i="1"/>
  <c r="AI8" i="1" s="1"/>
  <c r="AH7" i="1"/>
  <c r="AE9" i="1"/>
  <c r="AF9" i="1" s="1"/>
  <c r="AE8" i="1"/>
  <c r="AF8" i="1" s="1"/>
  <c r="AE7" i="1"/>
  <c r="AB9" i="1"/>
  <c r="AC9" i="1" s="1"/>
  <c r="AB8" i="1"/>
  <c r="AC8" i="1" s="1"/>
  <c r="AB7" i="1"/>
  <c r="AC7" i="1" s="1"/>
  <c r="Y9" i="1"/>
  <c r="Z9" i="1" s="1"/>
  <c r="Y8" i="1"/>
  <c r="Z8" i="1" s="1"/>
  <c r="Y7" i="1"/>
  <c r="V9" i="1"/>
  <c r="W9" i="1" s="1"/>
  <c r="V8" i="1"/>
  <c r="V7" i="1"/>
  <c r="W7" i="1" s="1"/>
  <c r="S9" i="1"/>
  <c r="T9" i="1" s="1"/>
  <c r="S8" i="1"/>
  <c r="T8" i="1" s="1"/>
  <c r="S7" i="1"/>
  <c r="P9" i="1"/>
  <c r="Q9" i="1" s="1"/>
  <c r="P8" i="1"/>
  <c r="Q8" i="1" s="1"/>
  <c r="P7" i="1"/>
  <c r="Q7" i="1" s="1"/>
  <c r="M9" i="1"/>
  <c r="N9" i="1" s="1"/>
  <c r="M8" i="1"/>
  <c r="N8" i="1" s="1"/>
  <c r="M7" i="1"/>
  <c r="J9" i="1"/>
  <c r="K9" i="1" s="1"/>
  <c r="J8" i="1"/>
  <c r="K8" i="1" s="1"/>
  <c r="J7" i="1"/>
  <c r="G9" i="1"/>
  <c r="H9" i="1" s="1"/>
  <c r="G8" i="1"/>
  <c r="H8" i="1" s="1"/>
  <c r="G7" i="1"/>
  <c r="H7" i="1" s="1"/>
  <c r="C14" i="1"/>
  <c r="D14" i="1" s="1"/>
  <c r="C15" i="1"/>
  <c r="D15" i="1" s="1"/>
  <c r="C8" i="1"/>
  <c r="D8" i="1" s="1"/>
  <c r="C9" i="1"/>
  <c r="D9" i="1" s="1"/>
  <c r="C7" i="1"/>
  <c r="D7" i="1" s="1"/>
  <c r="AZ80" i="1" l="1"/>
  <c r="AZ74" i="1"/>
  <c r="Y35" i="1"/>
  <c r="M7" i="9" s="1"/>
  <c r="AH55" i="1"/>
  <c r="O10" i="9" s="1"/>
  <c r="S74" i="1"/>
  <c r="F13" i="9" s="1"/>
  <c r="P48" i="1"/>
  <c r="B9" i="9" s="1"/>
  <c r="AB80" i="1"/>
  <c r="N14" i="9" s="1"/>
  <c r="AE16" i="1"/>
  <c r="G61" i="1"/>
  <c r="C11" i="9" s="1"/>
  <c r="V80" i="1"/>
  <c r="J14" i="9" s="1"/>
  <c r="Y29" i="1"/>
  <c r="AE35" i="1"/>
  <c r="P7" i="9" s="1"/>
  <c r="AN74" i="1"/>
  <c r="AQ74" i="1"/>
  <c r="AW48" i="1"/>
  <c r="AW67" i="1"/>
  <c r="G55" i="1"/>
  <c r="C10" i="9" s="1"/>
  <c r="P74" i="1"/>
  <c r="B13" i="9" s="1"/>
  <c r="V29" i="1"/>
  <c r="AN29" i="1"/>
  <c r="AT55" i="1"/>
  <c r="AX45" i="1"/>
  <c r="P35" i="1"/>
  <c r="B7" i="9" s="1"/>
  <c r="J35" i="1"/>
  <c r="G7" i="9" s="1"/>
  <c r="P16" i="1"/>
  <c r="Y55" i="1"/>
  <c r="M10" i="9" s="1"/>
  <c r="AK48" i="1"/>
  <c r="AO26" i="1"/>
  <c r="AT48" i="1"/>
  <c r="AU52" i="1"/>
  <c r="J29" i="1"/>
  <c r="Q32" i="1"/>
  <c r="AE48" i="1"/>
  <c r="P9" i="9" s="1"/>
  <c r="AE80" i="1"/>
  <c r="P14" i="9" s="1"/>
  <c r="AN67" i="1"/>
  <c r="AQ35" i="1"/>
  <c r="AW35" i="1"/>
  <c r="AZ16" i="1"/>
  <c r="J16" i="1"/>
  <c r="M29" i="1"/>
  <c r="M67" i="1"/>
  <c r="K12" i="9" s="1"/>
  <c r="S55" i="1"/>
  <c r="F10" i="9" s="1"/>
  <c r="AB67" i="1"/>
  <c r="N12" i="9" s="1"/>
  <c r="AK35" i="1"/>
  <c r="AK61" i="1"/>
  <c r="AQ80" i="1"/>
  <c r="AK23" i="1"/>
  <c r="AZ23" i="1"/>
  <c r="J23" i="1"/>
  <c r="G5" i="9" s="1"/>
  <c r="AN23" i="1"/>
  <c r="AO19" i="1"/>
  <c r="G35" i="1"/>
  <c r="C7" i="9" s="1"/>
  <c r="G42" i="1"/>
  <c r="C8" i="9" s="1"/>
  <c r="G48" i="1"/>
  <c r="C9" i="9" s="1"/>
  <c r="H58" i="1"/>
  <c r="K19" i="1"/>
  <c r="K32" i="1"/>
  <c r="J55" i="1"/>
  <c r="G10" i="9" s="1"/>
  <c r="M16" i="1"/>
  <c r="N26" i="1"/>
  <c r="M61" i="1"/>
  <c r="K11" i="9" s="1"/>
  <c r="N65" i="1"/>
  <c r="V74" i="1"/>
  <c r="J13" i="9" s="1"/>
  <c r="W77" i="1"/>
  <c r="Y23" i="1"/>
  <c r="M5" i="9" s="1"/>
  <c r="Z19" i="1"/>
  <c r="AF32" i="1"/>
  <c r="AE74" i="1"/>
  <c r="P13" i="9" s="1"/>
  <c r="AF77" i="1"/>
  <c r="AH80" i="1"/>
  <c r="O14" i="9" s="1"/>
  <c r="AI77" i="1"/>
  <c r="AQ29" i="1"/>
  <c r="AR26" i="1"/>
  <c r="AK55" i="1"/>
  <c r="AL52" i="1"/>
  <c r="AQ67" i="1"/>
  <c r="AR65" i="1"/>
  <c r="G67" i="1"/>
  <c r="C12" i="9" s="1"/>
  <c r="J42" i="1"/>
  <c r="G8" i="9" s="1"/>
  <c r="M23" i="1"/>
  <c r="K5" i="9" s="1"/>
  <c r="M48" i="1"/>
  <c r="K9" i="9" s="1"/>
  <c r="M55" i="1"/>
  <c r="K10" i="9" s="1"/>
  <c r="Q13" i="1"/>
  <c r="P23" i="1"/>
  <c r="Q19" i="1"/>
  <c r="P67" i="1"/>
  <c r="B12" i="9" s="1"/>
  <c r="Q65" i="1"/>
  <c r="V16" i="1"/>
  <c r="W13" i="1"/>
  <c r="AH29" i="1"/>
  <c r="AI26" i="1"/>
  <c r="AH35" i="1"/>
  <c r="O7" i="9" s="1"/>
  <c r="AH74" i="1"/>
  <c r="O13" i="9" s="1"/>
  <c r="AN35" i="1"/>
  <c r="AO32" i="1"/>
  <c r="AT80" i="1"/>
  <c r="AU77" i="1"/>
  <c r="BA19" i="1"/>
  <c r="BA52" i="1"/>
  <c r="AZ55" i="1"/>
  <c r="K13" i="1"/>
  <c r="K26" i="1"/>
  <c r="J67" i="1"/>
  <c r="G12" i="9" s="1"/>
  <c r="J74" i="1"/>
  <c r="G13" i="9" s="1"/>
  <c r="J80" i="1"/>
  <c r="G14" i="9" s="1"/>
  <c r="N19" i="1"/>
  <c r="N52" i="1"/>
  <c r="M74" i="1"/>
  <c r="K13" i="9" s="1"/>
  <c r="M80" i="1"/>
  <c r="K14" i="9" s="1"/>
  <c r="Q45" i="1"/>
  <c r="P80" i="1"/>
  <c r="B14" i="9" s="1"/>
  <c r="S67" i="1"/>
  <c r="F12" i="9" s="1"/>
  <c r="W26" i="1"/>
  <c r="V35" i="1"/>
  <c r="J7" i="9" s="1"/>
  <c r="W32" i="1"/>
  <c r="V67" i="1"/>
  <c r="J12" i="9" s="1"/>
  <c r="W65" i="1"/>
  <c r="Z32" i="1"/>
  <c r="Y48" i="1"/>
  <c r="M9" i="9" s="1"/>
  <c r="Z45" i="1"/>
  <c r="AB23" i="1"/>
  <c r="N5" i="9" s="1"/>
  <c r="AC19" i="1"/>
  <c r="AB74" i="1"/>
  <c r="N13" i="9" s="1"/>
  <c r="AF13" i="1"/>
  <c r="AE23" i="1"/>
  <c r="P5" i="9" s="1"/>
  <c r="AF19" i="1"/>
  <c r="AE67" i="1"/>
  <c r="P12" i="9" s="1"/>
  <c r="AF65" i="1"/>
  <c r="AI52" i="1"/>
  <c r="AL19" i="1"/>
  <c r="AN80" i="1"/>
  <c r="AT29" i="1"/>
  <c r="AU26" i="1"/>
  <c r="AT35" i="1"/>
  <c r="AT74" i="1"/>
  <c r="AW23" i="1"/>
  <c r="AX65" i="1"/>
  <c r="P61" i="1"/>
  <c r="B11" i="9" s="1"/>
  <c r="V23" i="1"/>
  <c r="J5" i="9" s="1"/>
  <c r="V61" i="1"/>
  <c r="J11" i="9" s="1"/>
  <c r="Y16" i="1"/>
  <c r="Y74" i="1"/>
  <c r="M13" i="9" s="1"/>
  <c r="Y80" i="1"/>
  <c r="M14" i="9" s="1"/>
  <c r="AB16" i="1"/>
  <c r="AB35" i="1"/>
  <c r="N7" i="9" s="1"/>
  <c r="AB55" i="1"/>
  <c r="N10" i="9" s="1"/>
  <c r="AE61" i="1"/>
  <c r="P11" i="9" s="1"/>
  <c r="AH16" i="1"/>
  <c r="AH67" i="1"/>
  <c r="O12" i="9" s="1"/>
  <c r="AK29" i="1"/>
  <c r="AK31" i="1" s="1"/>
  <c r="AL31" i="1" s="1"/>
  <c r="AK74" i="1"/>
  <c r="AK80" i="1"/>
  <c r="AN55" i="1"/>
  <c r="AN61" i="1"/>
  <c r="AQ16" i="1"/>
  <c r="AT16" i="1"/>
  <c r="AT67" i="1"/>
  <c r="AW29" i="1"/>
  <c r="AW31" i="1" s="1"/>
  <c r="AX31" i="1" s="1"/>
  <c r="AW55" i="1"/>
  <c r="AZ29" i="1"/>
  <c r="P29" i="1"/>
  <c r="P55" i="1"/>
  <c r="B10" i="9" s="1"/>
  <c r="S80" i="1"/>
  <c r="F14" i="9" s="1"/>
  <c r="W19" i="1"/>
  <c r="V48" i="1"/>
  <c r="J9" i="9" s="1"/>
  <c r="V55" i="1"/>
  <c r="J10" i="9" s="1"/>
  <c r="Y67" i="1"/>
  <c r="M12" i="9" s="1"/>
  <c r="AB29" i="1"/>
  <c r="AC32" i="1"/>
  <c r="AB48" i="1"/>
  <c r="N9" i="9" s="1"/>
  <c r="AE29" i="1"/>
  <c r="AE55" i="1"/>
  <c r="P10" i="9" s="1"/>
  <c r="AI13" i="1"/>
  <c r="AH23" i="1"/>
  <c r="O5" i="9" s="1"/>
  <c r="AI32" i="1"/>
  <c r="AH61" i="1"/>
  <c r="O11" i="9" s="1"/>
  <c r="AI65" i="1"/>
  <c r="AK16" i="1"/>
  <c r="AK18" i="1" s="1"/>
  <c r="AL18" i="1" s="1"/>
  <c r="AL26" i="1"/>
  <c r="AL45" i="1"/>
  <c r="AK67" i="1"/>
  <c r="AL77" i="1"/>
  <c r="AR13" i="1"/>
  <c r="AQ23" i="1"/>
  <c r="AQ48" i="1"/>
  <c r="AQ55" i="1"/>
  <c r="AU13" i="1"/>
  <c r="AT23" i="1"/>
  <c r="AU32" i="1"/>
  <c r="AU65" i="1"/>
  <c r="AW16" i="1"/>
  <c r="AW18" i="1" s="1"/>
  <c r="AX18" i="1" s="1"/>
  <c r="AX26" i="1"/>
  <c r="AX52" i="1"/>
  <c r="AW74" i="1"/>
  <c r="AW80" i="1"/>
  <c r="AZ67" i="1"/>
  <c r="BA13" i="1"/>
  <c r="BA26" i="1"/>
  <c r="AZ35" i="1"/>
  <c r="AZ48" i="1"/>
  <c r="AZ61" i="1"/>
  <c r="BA77" i="1"/>
  <c r="AZ42" i="1"/>
  <c r="BA70" i="1"/>
  <c r="AW61" i="1"/>
  <c r="AW42" i="1"/>
  <c r="AX70" i="1"/>
  <c r="AT61" i="1"/>
  <c r="AT42" i="1"/>
  <c r="AU46" i="1"/>
  <c r="AU70" i="1"/>
  <c r="AQ61" i="1"/>
  <c r="AR33" i="1"/>
  <c r="AQ42" i="1"/>
  <c r="AR46" i="1"/>
  <c r="AR70" i="1"/>
  <c r="AN48" i="1"/>
  <c r="AN16" i="1"/>
  <c r="AN42" i="1"/>
  <c r="AO58" i="1"/>
  <c r="AO70" i="1"/>
  <c r="AO51" i="1"/>
  <c r="AO64" i="1"/>
  <c r="AL33" i="1"/>
  <c r="AK42" i="1"/>
  <c r="AL58" i="1"/>
  <c r="AL70" i="1"/>
  <c r="AH48" i="1"/>
  <c r="O9" i="9" s="1"/>
  <c r="AH42" i="1"/>
  <c r="O8" i="9" s="1"/>
  <c r="AI58" i="1"/>
  <c r="AI70" i="1"/>
  <c r="AE42" i="1"/>
  <c r="P8" i="9" s="1"/>
  <c r="AF58" i="1"/>
  <c r="AF70" i="1"/>
  <c r="AC13" i="1"/>
  <c r="AC26" i="1"/>
  <c r="AC52" i="1"/>
  <c r="AB61" i="1"/>
  <c r="N11" i="9" s="1"/>
  <c r="AC65" i="1"/>
  <c r="AC77" i="1"/>
  <c r="AB42" i="1"/>
  <c r="N8" i="9" s="1"/>
  <c r="AC70" i="1"/>
  <c r="Z13" i="1"/>
  <c r="Z26" i="1"/>
  <c r="Z52" i="1"/>
  <c r="Y61" i="1"/>
  <c r="M11" i="9" s="1"/>
  <c r="Z65" i="1"/>
  <c r="Z77" i="1"/>
  <c r="Y42" i="1"/>
  <c r="M8" i="9" s="1"/>
  <c r="Z70" i="1"/>
  <c r="V42" i="1"/>
  <c r="J8" i="9" s="1"/>
  <c r="W46" i="1"/>
  <c r="W58" i="1"/>
  <c r="W70" i="1"/>
  <c r="S35" i="1"/>
  <c r="F7" i="9" s="1"/>
  <c r="S48" i="1"/>
  <c r="F9" i="9" s="1"/>
  <c r="S61" i="1"/>
  <c r="F11" i="9" s="1"/>
  <c r="S16" i="1"/>
  <c r="S29" i="1"/>
  <c r="S42" i="1"/>
  <c r="F8" i="9" s="1"/>
  <c r="T70" i="1"/>
  <c r="S23" i="1"/>
  <c r="T51" i="1"/>
  <c r="T64" i="1"/>
  <c r="P42" i="1"/>
  <c r="B8" i="9" s="1"/>
  <c r="Q58" i="1"/>
  <c r="Q70" i="1"/>
  <c r="M35" i="1"/>
  <c r="K7" i="9" s="1"/>
  <c r="M42" i="1"/>
  <c r="K8" i="9" s="1"/>
  <c r="N46" i="1"/>
  <c r="N58" i="1"/>
  <c r="N70" i="1"/>
  <c r="J48" i="1"/>
  <c r="G9" i="9" s="1"/>
  <c r="K70" i="1"/>
  <c r="K38" i="1"/>
  <c r="K51" i="1"/>
  <c r="K64" i="1"/>
  <c r="J61" i="1"/>
  <c r="G11" i="9" s="1"/>
  <c r="G16" i="1"/>
  <c r="G29" i="1"/>
  <c r="G23" i="1"/>
  <c r="C5" i="9" s="1"/>
  <c r="H38" i="1"/>
  <c r="H51" i="1"/>
  <c r="H64" i="1"/>
  <c r="G74" i="1"/>
  <c r="C13" i="9" s="1"/>
  <c r="H32" i="1"/>
  <c r="H45" i="1"/>
  <c r="G80" i="1"/>
  <c r="C14" i="9" s="1"/>
  <c r="C67" i="1"/>
  <c r="L12" i="9" s="1"/>
  <c r="AZ10" i="1"/>
  <c r="AZ12" i="1" s="1"/>
  <c r="BA12" i="1" s="1"/>
  <c r="C42" i="1"/>
  <c r="L8" i="9" s="1"/>
  <c r="C55" i="1"/>
  <c r="L10" i="9" s="1"/>
  <c r="C80" i="1"/>
  <c r="L14" i="9" s="1"/>
  <c r="D52" i="1"/>
  <c r="C23" i="1"/>
  <c r="L5" i="9" s="1"/>
  <c r="C29" i="1"/>
  <c r="C31" i="1" s="1"/>
  <c r="C35" i="1"/>
  <c r="L7" i="9" s="1"/>
  <c r="C48" i="1"/>
  <c r="L9" i="9" s="1"/>
  <c r="C74" i="1"/>
  <c r="L13" i="9" s="1"/>
  <c r="C61" i="1"/>
  <c r="L11" i="9" s="1"/>
  <c r="D71" i="1"/>
  <c r="D58" i="1"/>
  <c r="D64" i="1"/>
  <c r="D45" i="1"/>
  <c r="D39" i="1"/>
  <c r="AW10" i="1"/>
  <c r="AW12" i="1" s="1"/>
  <c r="AX12" i="1" s="1"/>
  <c r="BA7" i="1"/>
  <c r="AX7" i="1"/>
  <c r="AT10" i="1"/>
  <c r="AQ10" i="1"/>
  <c r="AU7" i="1"/>
  <c r="AN10" i="1"/>
  <c r="AR7" i="1"/>
  <c r="AK10" i="1"/>
  <c r="AK12" i="1" s="1"/>
  <c r="AL12" i="1" s="1"/>
  <c r="AO7" i="1"/>
  <c r="AH10" i="1"/>
  <c r="AL7" i="1"/>
  <c r="AI7" i="1"/>
  <c r="AB10" i="1"/>
  <c r="AE10" i="1"/>
  <c r="J10" i="1"/>
  <c r="Y10" i="1"/>
  <c r="C16" i="1"/>
  <c r="P10" i="1"/>
  <c r="C10" i="1"/>
  <c r="K7" i="1"/>
  <c r="S10" i="1"/>
  <c r="Z7" i="1"/>
  <c r="AF7" i="1"/>
  <c r="V10" i="1"/>
  <c r="W8" i="1"/>
  <c r="T7" i="1"/>
  <c r="M10" i="1"/>
  <c r="G10" i="1"/>
  <c r="N7" i="1"/>
  <c r="D1" i="6"/>
  <c r="C1" i="6"/>
  <c r="E15" i="6" s="1"/>
  <c r="O4" i="9" l="1"/>
  <c r="AH18" i="1"/>
  <c r="AI18" i="1" s="1"/>
  <c r="O6" i="9"/>
  <c r="AH31" i="1"/>
  <c r="AI31" i="1" s="1"/>
  <c r="P6" i="9"/>
  <c r="AE31" i="1"/>
  <c r="AF31" i="1" s="1"/>
  <c r="P4" i="9"/>
  <c r="AE18" i="1"/>
  <c r="AF18" i="1" s="1"/>
  <c r="N4" i="9"/>
  <c r="AB18" i="1"/>
  <c r="AC18" i="1" s="1"/>
  <c r="N6" i="9"/>
  <c r="AB31" i="1"/>
  <c r="AC31" i="1" s="1"/>
  <c r="M6" i="9"/>
  <c r="Y31" i="1"/>
  <c r="Z31" i="1" s="1"/>
  <c r="M4" i="9"/>
  <c r="Y18" i="1"/>
  <c r="Z18" i="1" s="1"/>
  <c r="J4" i="9"/>
  <c r="V18" i="1"/>
  <c r="W18" i="1" s="1"/>
  <c r="J6" i="9"/>
  <c r="V31" i="1"/>
  <c r="W31" i="1" s="1"/>
  <c r="F6" i="9"/>
  <c r="S31" i="1"/>
  <c r="T31" i="1" s="1"/>
  <c r="F4" i="9"/>
  <c r="S18" i="1"/>
  <c r="T18" i="1" s="1"/>
  <c r="B4" i="9"/>
  <c r="P18" i="1"/>
  <c r="Q18" i="1" s="1"/>
  <c r="B6" i="9"/>
  <c r="P31" i="1"/>
  <c r="Q31" i="1" s="1"/>
  <c r="K6" i="9"/>
  <c r="M31" i="1"/>
  <c r="N31" i="1" s="1"/>
  <c r="K4" i="9"/>
  <c r="M18" i="1"/>
  <c r="N18" i="1" s="1"/>
  <c r="G6" i="9"/>
  <c r="J31" i="1"/>
  <c r="K31" i="1" s="1"/>
  <c r="G4" i="9"/>
  <c r="J18" i="1"/>
  <c r="K18" i="1" s="1"/>
  <c r="C4" i="9"/>
  <c r="G18" i="1"/>
  <c r="H18" i="1" s="1"/>
  <c r="C6" i="9"/>
  <c r="G31" i="1"/>
  <c r="H31" i="1" s="1"/>
  <c r="L6" i="9"/>
  <c r="D31" i="1"/>
  <c r="L4" i="9"/>
  <c r="C18" i="1"/>
  <c r="D18" i="1" s="1"/>
  <c r="G12" i="1"/>
  <c r="H12" i="1" s="1"/>
  <c r="C3" i="9"/>
  <c r="Y12" i="1"/>
  <c r="Z12" i="1" s="1"/>
  <c r="M3" i="9"/>
  <c r="B5" i="9"/>
  <c r="F5" i="9"/>
  <c r="M12" i="1"/>
  <c r="N12" i="1" s="1"/>
  <c r="K3" i="9"/>
  <c r="C12" i="1"/>
  <c r="D12" i="1" s="1"/>
  <c r="L3" i="9"/>
  <c r="AH12" i="1"/>
  <c r="AI12" i="1" s="1"/>
  <c r="O3" i="9"/>
  <c r="V12" i="1"/>
  <c r="W12" i="1" s="1"/>
  <c r="J3" i="9"/>
  <c r="J12" i="1"/>
  <c r="K12" i="1" s="1"/>
  <c r="G3" i="9"/>
  <c r="P12" i="1"/>
  <c r="Q12" i="1" s="1"/>
  <c r="B3" i="9"/>
  <c r="AE12" i="1"/>
  <c r="AF12" i="1" s="1"/>
  <c r="P3" i="9"/>
  <c r="S12" i="1"/>
  <c r="T12" i="1" s="1"/>
  <c r="F3" i="9"/>
  <c r="AB12" i="1"/>
  <c r="AC12" i="1" s="1"/>
  <c r="N3" i="9"/>
  <c r="O82" i="1"/>
  <c r="AG82" i="1"/>
  <c r="AD82" i="1"/>
  <c r="AM82" i="1"/>
  <c r="R82" i="1"/>
  <c r="AA82" i="1"/>
  <c r="F82" i="1"/>
  <c r="U82" i="1"/>
  <c r="X82" i="1"/>
  <c r="AJ82" i="1"/>
  <c r="AP82" i="1"/>
  <c r="AV82" i="1"/>
  <c r="AY82" i="1"/>
  <c r="L82" i="1"/>
  <c r="I82" i="1"/>
  <c r="AS82" i="1"/>
  <c r="B82" i="1"/>
  <c r="C10" i="6"/>
  <c r="C14" i="6"/>
  <c r="D9" i="6"/>
  <c r="D13" i="6"/>
  <c r="E9" i="6"/>
  <c r="E13" i="6"/>
  <c r="C15" i="6"/>
  <c r="D14" i="6"/>
  <c r="E10" i="6"/>
  <c r="E14" i="6"/>
  <c r="C9" i="6"/>
  <c r="C13" i="6"/>
  <c r="D8" i="6"/>
  <c r="D12" i="6"/>
  <c r="E8" i="6"/>
  <c r="E12" i="6"/>
  <c r="C11" i="6"/>
  <c r="D10" i="6"/>
  <c r="E7" i="6"/>
  <c r="C12" i="6"/>
  <c r="C8" i="6"/>
  <c r="D11" i="6"/>
  <c r="D15" i="6"/>
  <c r="E11" i="6"/>
  <c r="C7" i="6"/>
  <c r="D7" i="6"/>
</calcChain>
</file>

<file path=xl/sharedStrings.xml><?xml version="1.0" encoding="utf-8"?>
<sst xmlns="http://schemas.openxmlformats.org/spreadsheetml/2006/main" count="1133" uniqueCount="79">
  <si>
    <t>SOCIAL MEDIA MONTHLY TRACKING SHEET</t>
  </si>
  <si>
    <t>Date</t>
  </si>
  <si>
    <t>FB Group</t>
  </si>
  <si>
    <t>Periscope</t>
  </si>
  <si>
    <t>Hearts</t>
  </si>
  <si>
    <t>Twitter</t>
  </si>
  <si>
    <t>Instagram</t>
  </si>
  <si>
    <t>Pinterest</t>
  </si>
  <si>
    <t>Email</t>
  </si>
  <si>
    <t>LinkedIn</t>
  </si>
  <si>
    <t>Followers</t>
  </si>
  <si>
    <t>Facebook</t>
  </si>
  <si>
    <t>YouTube</t>
  </si>
  <si>
    <t>Polyvore</t>
  </si>
  <si>
    <t>Snap Chat</t>
  </si>
  <si>
    <t>PL</t>
  </si>
  <si>
    <t>VF</t>
  </si>
  <si>
    <t>Anchor</t>
  </si>
  <si>
    <t>Total</t>
  </si>
  <si>
    <t>Increase</t>
  </si>
  <si>
    <t>Year</t>
  </si>
  <si>
    <t>HSRS</t>
  </si>
  <si>
    <t>Social Media</t>
  </si>
  <si>
    <t>Company</t>
  </si>
  <si>
    <t>Month</t>
  </si>
  <si>
    <t>May</t>
  </si>
  <si>
    <t>From</t>
  </si>
  <si>
    <t>To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</si>
  <si>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</si>
  <si>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</si>
  <si>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</si>
  <si>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</si>
  <si>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</si>
  <si>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</si>
  <si>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</si>
  <si>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</si>
  <si>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</si>
  <si>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</si>
  <si>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</si>
  <si>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Vicki Fitch</t>
  </si>
  <si>
    <t>Parklane</t>
  </si>
  <si>
    <t>He Said, Red Said</t>
  </si>
  <si>
    <t>January W1</t>
  </si>
  <si>
    <t>January W2</t>
  </si>
  <si>
    <t>January W3</t>
  </si>
  <si>
    <t>January W4</t>
  </si>
  <si>
    <t>February W1</t>
  </si>
  <si>
    <t>February W2</t>
  </si>
  <si>
    <t>February W3</t>
  </si>
  <si>
    <t>February W4</t>
  </si>
  <si>
    <t>March W1</t>
  </si>
  <si>
    <t>March W2</t>
  </si>
  <si>
    <t>March W3</t>
  </si>
  <si>
    <t>March W4</t>
  </si>
  <si>
    <t>March W5</t>
  </si>
  <si>
    <t>Increase from previous</t>
  </si>
  <si>
    <t>Rate</t>
  </si>
  <si>
    <t>YTD Total</t>
  </si>
  <si>
    <t>TWITTER</t>
  </si>
  <si>
    <t>FACEBOOK</t>
  </si>
  <si>
    <t>PERISCOPE</t>
  </si>
  <si>
    <t>FB GROUP</t>
  </si>
  <si>
    <t>INSTAGRAM</t>
  </si>
  <si>
    <t>LINKEDIN</t>
  </si>
  <si>
    <t>PINTEREST</t>
  </si>
  <si>
    <t>Acct 1</t>
  </si>
  <si>
    <t>Acct 2</t>
  </si>
  <si>
    <t>Acct 3</t>
  </si>
  <si>
    <t>Page 1</t>
  </si>
  <si>
    <t>Page 2</t>
  </si>
  <si>
    <t>Personal Profile</t>
  </si>
  <si>
    <t>Email 1</t>
  </si>
  <si>
    <t>Email 2</t>
  </si>
  <si>
    <t>Company or Account 1</t>
  </si>
  <si>
    <t>Company or Account 2</t>
  </si>
  <si>
    <t>Company or Account 3</t>
  </si>
  <si>
    <t>Company  or Acct 2</t>
  </si>
  <si>
    <t>Company or Acct 3</t>
  </si>
  <si>
    <t xml:space="preserve">Company or Account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</si>
</sst>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;@"/>
    <numFmt numFmtId="165" formatCode="mmm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7.5"/>
      <color theme="1"/>
      <name val="Raleway"/>
      <family val="2"/>
    </font>
    <font>
      <b/>
      <sz val="10"/>
      <color theme="0"/>
      <name val="Malgun Gothic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7.5"/>
      <color theme="1"/>
      <name val="Raleway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medium">
        <color theme="1"/>
      </top>
      <bottom style="thin">
        <color theme="1" tint="0.499984740745262"/>
      </bottom>
      <diagonal/>
    </border>
    <border>
      <left style="medium">
        <color theme="1"/>
      </left>
      <right style="thin">
        <color auto="1"/>
      </right>
      <top style="medium">
        <color theme="1"/>
      </top>
      <bottom style="thin">
        <color auto="1"/>
      </bottom>
      <diagonal/>
    </border>
    <border>
      <left style="medium">
        <color theme="1"/>
      </left>
      <right style="thin">
        <color auto="1"/>
      </right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auto="1"/>
      </right>
      <top style="medium">
        <color theme="1"/>
      </top>
      <bottom style="medium">
        <color theme="1"/>
      </bottom>
      <diagonal/>
    </border>
    <border>
      <left style="medium">
        <color auto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medium">
        <color theme="1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auto="1"/>
      </right>
      <top style="medium">
        <color theme="1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/>
      <diagonal/>
    </border>
    <border>
      <left style="thin">
        <color theme="1" tint="0.499984740745262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medium">
        <color theme="1"/>
      </left>
      <right style="medium">
        <color auto="1"/>
      </right>
      <top style="medium">
        <color theme="1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medium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/>
      </bottom>
      <diagonal/>
    </border>
    <border>
      <left style="medium">
        <color indexed="64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0" tint="-0.499984740745262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/>
      </left>
      <right style="thin">
        <color theme="1"/>
      </right>
      <top style="thin">
        <color theme="0" tint="-0.499984740745262"/>
      </top>
      <bottom style="medium">
        <color theme="1"/>
      </bottom>
      <diagonal/>
    </border>
    <border>
      <left/>
      <right style="medium">
        <color theme="1"/>
      </right>
      <top style="thin">
        <color theme="0" tint="-0.499984740745262"/>
      </top>
      <bottom style="medium">
        <color theme="1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169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0" fontId="2" fillId="0" borderId="2" xfId="0" applyFont="1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1" xfId="0" applyBorder="1"/>
    <xf numFmtId="14" fontId="3" fillId="0" borderId="0" xfId="0" applyNumberFormat="1" applyFont="1"/>
    <xf numFmtId="0" fontId="3" fillId="0" borderId="0" xfId="0" applyFont="1"/>
    <xf numFmtId="0" fontId="1" fillId="0" borderId="0" xfId="0" applyFont="1"/>
    <xf numFmtId="0" fontId="0" fillId="0" borderId="0" xfId="0" applyFont="1"/>
    <xf numFmtId="0" fontId="0" fillId="0" borderId="1" xfId="0" applyFont="1" applyBorder="1"/>
    <xf numFmtId="14" fontId="0" fillId="0" borderId="1" xfId="0" applyNumberFormat="1" applyFont="1" applyBorder="1"/>
    <xf numFmtId="0" fontId="4" fillId="2" borderId="1" xfId="0" applyFont="1" applyFill="1" applyBorder="1" applyAlignment="1">
      <alignment horizontal="center"/>
    </xf>
    <xf numFmtId="14" fontId="0" fillId="0" borderId="1" xfId="0" applyNumberFormat="1" applyBorder="1"/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6" fillId="2" borderId="0" xfId="0" applyFont="1" applyFill="1" applyAlignment="1">
      <alignment horizontal="center"/>
    </xf>
    <xf numFmtId="165" fontId="0" fillId="0" borderId="1" xfId="0" applyNumberFormat="1" applyBorder="1"/>
    <xf numFmtId="14" fontId="0" fillId="0" borderId="0" xfId="0" applyNumberFormat="1" applyFont="1"/>
    <xf numFmtId="0" fontId="0" fillId="0" borderId="4" xfId="0" applyBorder="1" applyAlignment="1">
      <alignment vertical="center"/>
    </xf>
    <xf numFmtId="0" fontId="0" fillId="0" borderId="5" xfId="0" applyBorder="1"/>
    <xf numFmtId="0" fontId="1" fillId="0" borderId="6" xfId="0" applyFont="1" applyBorder="1" applyAlignment="1">
      <alignment horizontal="centerContinuous"/>
    </xf>
    <xf numFmtId="0" fontId="0" fillId="0" borderId="7" xfId="0" applyBorder="1" applyAlignment="1">
      <alignment horizontal="centerContinuous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6" xfId="0" applyBorder="1" applyAlignment="1">
      <alignment horizontal="centerContinuous"/>
    </xf>
    <xf numFmtId="0" fontId="0" fillId="0" borderId="0" xfId="0" applyBorder="1" applyAlignment="1">
      <alignment horizontal="right"/>
    </xf>
    <xf numFmtId="0" fontId="0" fillId="0" borderId="8" xfId="0" applyBorder="1"/>
    <xf numFmtId="0" fontId="0" fillId="0" borderId="8" xfId="0" applyBorder="1" applyAlignment="1">
      <alignment horizontal="center"/>
    </xf>
    <xf numFmtId="10" fontId="8" fillId="0" borderId="8" xfId="0" applyNumberFormat="1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19" xfId="0" applyBorder="1"/>
    <xf numFmtId="0" fontId="1" fillId="0" borderId="9" xfId="0" applyFont="1" applyBorder="1" applyAlignment="1">
      <alignment horizontal="centerContinuous"/>
    </xf>
    <xf numFmtId="0" fontId="1" fillId="0" borderId="10" xfId="0" applyFont="1" applyBorder="1" applyAlignment="1">
      <alignment horizontal="centerContinuous"/>
    </xf>
    <xf numFmtId="0" fontId="0" fillId="0" borderId="11" xfId="0" applyBorder="1" applyAlignment="1">
      <alignment horizontal="centerContinuous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10" fontId="8" fillId="0" borderId="13" xfId="0" applyNumberFormat="1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15" xfId="0" applyBorder="1"/>
    <xf numFmtId="0" fontId="1" fillId="0" borderId="33" xfId="0" applyFont="1" applyBorder="1" applyAlignment="1">
      <alignment horizontal="centerContinuous"/>
    </xf>
    <xf numFmtId="0" fontId="1" fillId="0" borderId="34" xfId="0" applyFont="1" applyBorder="1" applyAlignment="1">
      <alignment horizontal="centerContinuous"/>
    </xf>
    <xf numFmtId="0" fontId="0" fillId="0" borderId="34" xfId="0" applyBorder="1" applyAlignment="1">
      <alignment horizontal="centerContinuous"/>
    </xf>
    <xf numFmtId="0" fontId="0" fillId="0" borderId="35" xfId="0" applyBorder="1" applyAlignment="1">
      <alignment horizontal="centerContinuous"/>
    </xf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/>
    <xf numFmtId="10" fontId="8" fillId="0" borderId="39" xfId="0" applyNumberFormat="1" applyFont="1" applyBorder="1" applyAlignment="1">
      <alignment horizontal="center"/>
    </xf>
    <xf numFmtId="0" fontId="0" fillId="0" borderId="17" xfId="0" applyBorder="1"/>
    <xf numFmtId="0" fontId="0" fillId="0" borderId="41" xfId="0" applyBorder="1"/>
    <xf numFmtId="0" fontId="0" fillId="0" borderId="21" xfId="0" applyBorder="1"/>
    <xf numFmtId="0" fontId="0" fillId="0" borderId="22" xfId="0" applyBorder="1"/>
    <xf numFmtId="0" fontId="0" fillId="0" borderId="45" xfId="0" applyBorder="1"/>
    <xf numFmtId="14" fontId="9" fillId="0" borderId="0" xfId="0" applyNumberFormat="1" applyFont="1" applyAlignment="1">
      <alignment horizontal="right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10" fontId="8" fillId="0" borderId="17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31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2" xfId="0" applyBorder="1" applyAlignment="1">
      <alignment horizontal="center"/>
    </xf>
    <xf numFmtId="0" fontId="0" fillId="0" borderId="45" xfId="0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/>
    <xf numFmtId="10" fontId="8" fillId="0" borderId="22" xfId="0" applyNumberFormat="1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/>
    <xf numFmtId="0" fontId="0" fillId="0" borderId="32" xfId="0" applyBorder="1"/>
    <xf numFmtId="0" fontId="0" fillId="0" borderId="50" xfId="0" applyBorder="1"/>
    <xf numFmtId="0" fontId="1" fillId="0" borderId="50" xfId="0" applyFont="1" applyBorder="1" applyAlignment="1">
      <alignment horizontal="center"/>
    </xf>
    <xf numFmtId="0" fontId="0" fillId="0" borderId="50" xfId="0" applyBorder="1" applyAlignment="1">
      <alignment horizontal="center"/>
    </xf>
    <xf numFmtId="14" fontId="3" fillId="0" borderId="0" xfId="0" applyNumberFormat="1" applyFont="1" applyBorder="1"/>
    <xf numFmtId="0" fontId="3" fillId="0" borderId="0" xfId="0" applyFont="1" applyBorder="1"/>
    <xf numFmtId="0" fontId="1" fillId="0" borderId="51" xfId="0" applyFont="1" applyBorder="1" applyAlignment="1">
      <alignment horizontal="center"/>
    </xf>
    <xf numFmtId="0" fontId="0" fillId="0" borderId="51" xfId="0" applyBorder="1"/>
    <xf numFmtId="0" fontId="0" fillId="0" borderId="51" xfId="0" applyBorder="1" applyAlignment="1">
      <alignment horizontal="center"/>
    </xf>
    <xf numFmtId="0" fontId="0" fillId="0" borderId="52" xfId="0" applyBorder="1"/>
    <xf numFmtId="0" fontId="0" fillId="0" borderId="24" xfId="0" applyBorder="1" applyAlignment="1">
      <alignment horizontal="center"/>
    </xf>
    <xf numFmtId="10" fontId="8" fillId="0" borderId="24" xfId="0" applyNumberFormat="1" applyFont="1" applyBorder="1" applyAlignment="1">
      <alignment horizontal="center"/>
    </xf>
    <xf numFmtId="0" fontId="0" fillId="0" borderId="53" xfId="0" applyBorder="1"/>
    <xf numFmtId="0" fontId="0" fillId="0" borderId="47" xfId="0" applyBorder="1"/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/>
    </xf>
    <xf numFmtId="0" fontId="1" fillId="0" borderId="54" xfId="0" applyFont="1" applyFill="1" applyBorder="1" applyAlignment="1">
      <alignment horizontal="center"/>
    </xf>
    <xf numFmtId="0" fontId="1" fillId="0" borderId="55" xfId="0" applyFont="1" applyBorder="1" applyAlignment="1">
      <alignment horizontal="center"/>
    </xf>
    <xf numFmtId="10" fontId="8" fillId="0" borderId="40" xfId="0" applyNumberFormat="1" applyFont="1" applyBorder="1" applyAlignment="1">
      <alignment horizontal="center"/>
    </xf>
    <xf numFmtId="10" fontId="8" fillId="0" borderId="56" xfId="0" applyNumberFormat="1" applyFon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/>
    <xf numFmtId="0" fontId="0" fillId="0" borderId="59" xfId="0" applyBorder="1" applyAlignment="1">
      <alignment horizontal="center"/>
    </xf>
    <xf numFmtId="10" fontId="8" fillId="0" borderId="60" xfId="0" applyNumberFormat="1" applyFont="1" applyBorder="1" applyAlignment="1">
      <alignment horizontal="center"/>
    </xf>
    <xf numFmtId="0" fontId="0" fillId="0" borderId="61" xfId="0" applyBorder="1"/>
    <xf numFmtId="10" fontId="8" fillId="0" borderId="62" xfId="0" applyNumberFormat="1" applyFont="1" applyBorder="1" applyAlignment="1">
      <alignment horizontal="center"/>
    </xf>
    <xf numFmtId="0" fontId="0" fillId="0" borderId="63" xfId="0" applyBorder="1"/>
    <xf numFmtId="0" fontId="1" fillId="0" borderId="64" xfId="0" applyFont="1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/>
    <xf numFmtId="0" fontId="0" fillId="0" borderId="56" xfId="0" applyBorder="1" applyAlignment="1">
      <alignment horizontal="center"/>
    </xf>
    <xf numFmtId="0" fontId="0" fillId="0" borderId="59" xfId="0" applyBorder="1"/>
    <xf numFmtId="0" fontId="0" fillId="0" borderId="60" xfId="0" applyBorder="1"/>
    <xf numFmtId="0" fontId="11" fillId="0" borderId="23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0" fillId="0" borderId="68" xfId="0" applyBorder="1"/>
    <xf numFmtId="0" fontId="0" fillId="0" borderId="69" xfId="0" applyBorder="1"/>
    <xf numFmtId="10" fontId="8" fillId="0" borderId="70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71" xfId="0" applyBorder="1"/>
    <xf numFmtId="0" fontId="10" fillId="0" borderId="72" xfId="0" applyFont="1" applyBorder="1" applyAlignment="1">
      <alignment horizontal="center" vertical="center"/>
    </xf>
    <xf numFmtId="0" fontId="0" fillId="0" borderId="40" xfId="0" applyBorder="1"/>
    <xf numFmtId="0" fontId="0" fillId="0" borderId="57" xfId="0" applyBorder="1"/>
    <xf numFmtId="0" fontId="0" fillId="0" borderId="65" xfId="0" applyBorder="1"/>
    <xf numFmtId="3" fontId="0" fillId="0" borderId="40" xfId="0" applyNumberFormat="1" applyBorder="1"/>
    <xf numFmtId="0" fontId="0" fillId="0" borderId="56" xfId="0" applyBorder="1"/>
    <xf numFmtId="0" fontId="0" fillId="0" borderId="73" xfId="0" applyBorder="1" applyAlignment="1">
      <alignment horizontal="center"/>
    </xf>
    <xf numFmtId="0" fontId="0" fillId="0" borderId="24" xfId="0" applyBorder="1" applyAlignment="1">
      <alignment horizontal="center" vertical="center"/>
    </xf>
    <xf numFmtId="10" fontId="0" fillId="0" borderId="25" xfId="0" applyNumberFormat="1" applyBorder="1" applyAlignment="1">
      <alignment horizontal="center"/>
    </xf>
    <xf numFmtId="10" fontId="0" fillId="0" borderId="2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1" xfId="0" applyBorder="1" applyAlignment="1">
      <alignment horizontal="center"/>
    </xf>
    <xf numFmtId="10" fontId="0" fillId="0" borderId="32" xfId="0" applyNumberFormat="1" applyBorder="1" applyAlignment="1">
      <alignment horizontal="center"/>
    </xf>
    <xf numFmtId="0" fontId="10" fillId="5" borderId="24" xfId="0" applyFont="1" applyFill="1" applyBorder="1" applyAlignment="1">
      <alignment horizontal="center" vertical="center" wrapText="1"/>
    </xf>
    <xf numFmtId="14" fontId="0" fillId="0" borderId="0" xfId="0" applyNumberFormat="1"/>
    <xf numFmtId="0" fontId="0" fillId="0" borderId="0" xfId="0" applyAlignment="1"/>
    <xf numFmtId="0" fontId="0" fillId="0" borderId="60" xfId="0" applyBorder="1" applyAlignment="1">
      <alignment horizontal="center"/>
    </xf>
    <xf numFmtId="9" fontId="0" fillId="0" borderId="24" xfId="1" applyFont="1" applyBorder="1" applyAlignment="1">
      <alignment horizontal="center" vertical="center"/>
    </xf>
    <xf numFmtId="9" fontId="0" fillId="0" borderId="40" xfId="1" applyFont="1" applyBorder="1" applyAlignment="1">
      <alignment horizontal="center"/>
    </xf>
    <xf numFmtId="9" fontId="0" fillId="0" borderId="60" xfId="1" applyFont="1" applyBorder="1" applyAlignment="1">
      <alignment horizontal="center"/>
    </xf>
    <xf numFmtId="0" fontId="11" fillId="0" borderId="26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74" xfId="0" applyBorder="1"/>
    <xf numFmtId="0" fontId="0" fillId="0" borderId="76" xfId="0" applyBorder="1"/>
    <xf numFmtId="0" fontId="0" fillId="0" borderId="73" xfId="0" applyBorder="1"/>
    <xf numFmtId="0" fontId="0" fillId="0" borderId="77" xfId="0" applyBorder="1"/>
    <xf numFmtId="0" fontId="0" fillId="0" borderId="79" xfId="0" applyBorder="1"/>
    <xf numFmtId="0" fontId="1" fillId="0" borderId="78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54">
    <dxf>
      <font>
        <color rgb="FFC00000"/>
      </font>
      <fill>
        <patternFill>
          <bgColor rgb="FFFFCCFF"/>
        </patternFill>
      </fill>
    </dxf>
    <dxf>
      <font>
        <color rgb="FF1E2F13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E2F13"/>
      <color rgb="FFFFCCFF"/>
      <color rgb="FF1A2911"/>
      <color rgb="FFFF7C80"/>
      <color rgb="FFFF99FF"/>
      <color rgb="FFFF3300"/>
      <color rgb="FFFFBDBD"/>
      <color rgb="FFFFC7CE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Account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Summary!$B$2</c:f>
              <c:strCache>
                <c:ptCount val="1"/>
                <c:pt idx="0">
                  <c:v>FACEBOOK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Summary!$A$3:$A$14</c15:sqref>
                  </c15:fullRef>
                </c:ext>
              </c:extLst>
              <c:f>Summary!$A$3:$A$6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Summary!$B$3:$B$14</c15:sqref>
                  </c15:fullRef>
                </c:ext>
              </c:extLst>
              <c:f>Summary!$B$3:$B$6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2E-4812-AECB-C9C6333512F1}"/>
            </c:ext>
          </c:extLst>
        </c:ser>
        <c:ser>
          <c:idx val="1"/>
          <c:order val="1"/>
          <c:tx>
            <c:strRef>
              <c:f>Summary!$C$2</c:f>
              <c:strCache>
                <c:ptCount val="1"/>
                <c:pt idx="0">
                  <c:v>TWITTER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Summary!$A$3:$A$14</c15:sqref>
                  </c15:fullRef>
                </c:ext>
              </c:extLst>
              <c:f>Summary!$A$3:$A$6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Summary!$C$3:$C$14</c15:sqref>
                  </c15:fullRef>
                </c:ext>
              </c:extLst>
              <c:f>Summary!$C$3:$C$6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2E-4812-AECB-C9C633351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6080216"/>
        <c:axId val="616081392"/>
      </c:lineChart>
      <c:catAx>
        <c:axId val="616080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081392"/>
        <c:crosses val="autoZero"/>
        <c:auto val="1"/>
        <c:lblAlgn val="ctr"/>
        <c:lblOffset val="100"/>
        <c:noMultiLvlLbl val="0"/>
      </c:catAx>
      <c:valAx>
        <c:axId val="61608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080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Dashboard1!$C$6</c:f>
              <c:strCache>
                <c:ptCount val="1"/>
                <c:pt idx="0">
                  <c:v>VF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rgbClr val="7030A0"/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>
              <a:contourClr>
                <a:srgbClr val="7030A0"/>
              </a:contourClr>
            </a:sp3d>
          </c:spPr>
          <c:invertIfNegative val="0"/>
          <c:cat>
            <c:strRef>
              <c:f>Dashboard1!$B$7:$B$15</c:f>
              <c:strCache>
                <c:ptCount val="9"/>
                <c:pt idx="0">
                  <c:v>Periscope</c:v>
                </c:pt>
                <c:pt idx="1">
                  <c:v>Twitter</c:v>
                </c:pt>
                <c:pt idx="2">
                  <c:v>Facebook</c:v>
                </c:pt>
                <c:pt idx="3">
                  <c:v>FB Group</c:v>
                </c:pt>
                <c:pt idx="4">
                  <c:v>Instagram</c:v>
                </c:pt>
                <c:pt idx="5">
                  <c:v>Pinterest</c:v>
                </c:pt>
                <c:pt idx="6">
                  <c:v>LinkedIn</c:v>
                </c:pt>
                <c:pt idx="7">
                  <c:v>YouTube</c:v>
                </c:pt>
                <c:pt idx="8">
                  <c:v>Email</c:v>
                </c:pt>
              </c:strCache>
            </c:strRef>
          </c:cat>
          <c:val>
            <c:numRef>
              <c:f>Dashboard1!$C$7:$C$15</c:f>
              <c:numCache>
                <c:formatCode>General</c:formatCode>
                <c:ptCount val="9"/>
                <c:pt idx="0">
                  <c:v>6367</c:v>
                </c:pt>
                <c:pt idx="1">
                  <c:v>3486</c:v>
                </c:pt>
                <c:pt idx="2">
                  <c:v>1070</c:v>
                </c:pt>
                <c:pt idx="3">
                  <c:v>743</c:v>
                </c:pt>
                <c:pt idx="4">
                  <c:v>662</c:v>
                </c:pt>
                <c:pt idx="5">
                  <c:v>338</c:v>
                </c:pt>
                <c:pt idx="6">
                  <c:v>500</c:v>
                </c:pt>
                <c:pt idx="7">
                  <c:v>38</c:v>
                </c:pt>
                <c:pt idx="8">
                  <c:v>6869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BC-4A30-B9EE-C9200F0113EF}"/>
            </c:ext>
          </c:extLst>
        </c:ser>
        <c:ser>
          <c:idx val="1"/>
          <c:order val="1"/>
          <c:tx>
            <c:strRef>
              <c:f>Dashboard1!$D$6</c:f>
              <c:strCache>
                <c:ptCount val="1"/>
                <c:pt idx="0">
                  <c:v>PL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FF3399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2805-4EDD-B9E1-46BBE442AE43}"/>
              </c:ext>
            </c:extLst>
          </c:dPt>
          <c:dPt>
            <c:idx val="2"/>
            <c:invertIfNegative val="0"/>
            <c:bubble3D val="0"/>
            <c:spPr>
              <a:solidFill>
                <a:srgbClr val="FF3399"/>
              </a:solidFill>
              <a:ln>
                <a:solidFill>
                  <a:srgbClr val="FF3399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rgbClr val="FF3399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2805-4EDD-B9E1-46BBE442AE43}"/>
              </c:ext>
            </c:extLst>
          </c:dPt>
          <c:cat>
            <c:strRef>
              <c:f>Dashboard1!$B$7:$B$15</c:f>
              <c:strCache>
                <c:ptCount val="9"/>
                <c:pt idx="0">
                  <c:v>Periscope</c:v>
                </c:pt>
                <c:pt idx="1">
                  <c:v>Twitter</c:v>
                </c:pt>
                <c:pt idx="2">
                  <c:v>Facebook</c:v>
                </c:pt>
                <c:pt idx="3">
                  <c:v>FB Group</c:v>
                </c:pt>
                <c:pt idx="4">
                  <c:v>Instagram</c:v>
                </c:pt>
                <c:pt idx="5">
                  <c:v>Pinterest</c:v>
                </c:pt>
                <c:pt idx="6">
                  <c:v>LinkedIn</c:v>
                </c:pt>
                <c:pt idx="7">
                  <c:v>YouTube</c:v>
                </c:pt>
                <c:pt idx="8">
                  <c:v>Email</c:v>
                </c:pt>
              </c:strCache>
            </c:strRef>
          </c:cat>
          <c:val>
            <c:numRef>
              <c:f>Dashboard1!$D$7:$D$15</c:f>
              <c:numCache>
                <c:formatCode>General</c:formatCode>
                <c:ptCount val="9"/>
                <c:pt idx="0">
                  <c:v>0</c:v>
                </c:pt>
                <c:pt idx="1">
                  <c:v>326</c:v>
                </c:pt>
                <c:pt idx="2">
                  <c:v>349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BC-4A30-B9EE-C9200F0113EF}"/>
            </c:ext>
          </c:extLst>
        </c:ser>
        <c:ser>
          <c:idx val="2"/>
          <c:order val="2"/>
          <c:tx>
            <c:strRef>
              <c:f>Dashboard1!$E$6</c:f>
              <c:strCache>
                <c:ptCount val="1"/>
                <c:pt idx="0">
                  <c:v>HSRS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>
              <a:contourClr>
                <a:srgbClr val="0070C0"/>
              </a:contourClr>
            </a:sp3d>
          </c:spPr>
          <c:invertIfNegative val="0"/>
          <c:cat>
            <c:strRef>
              <c:f>Dashboard1!$B$7:$B$15</c:f>
              <c:strCache>
                <c:ptCount val="9"/>
                <c:pt idx="0">
                  <c:v>Periscope</c:v>
                </c:pt>
                <c:pt idx="1">
                  <c:v>Twitter</c:v>
                </c:pt>
                <c:pt idx="2">
                  <c:v>Facebook</c:v>
                </c:pt>
                <c:pt idx="3">
                  <c:v>FB Group</c:v>
                </c:pt>
                <c:pt idx="4">
                  <c:v>Instagram</c:v>
                </c:pt>
                <c:pt idx="5">
                  <c:v>Pinterest</c:v>
                </c:pt>
                <c:pt idx="6">
                  <c:v>LinkedIn</c:v>
                </c:pt>
                <c:pt idx="7">
                  <c:v>YouTube</c:v>
                </c:pt>
                <c:pt idx="8">
                  <c:v>Email</c:v>
                </c:pt>
              </c:strCache>
            </c:strRef>
          </c:cat>
          <c:val>
            <c:numRef>
              <c:f>Dashboard1!$E$7:$E$15</c:f>
              <c:numCache>
                <c:formatCode>General</c:formatCode>
                <c:ptCount val="9"/>
                <c:pt idx="0">
                  <c:v>0</c:v>
                </c:pt>
                <c:pt idx="1">
                  <c:v>101</c:v>
                </c:pt>
                <c:pt idx="2">
                  <c:v>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BC-4A30-B9EE-C9200F011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9375136"/>
        <c:axId val="654891904"/>
        <c:axId val="0"/>
      </c:bar3DChart>
      <c:catAx>
        <c:axId val="61937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891904"/>
        <c:crosses val="autoZero"/>
        <c:auto val="1"/>
        <c:lblAlgn val="ctr"/>
        <c:lblOffset val="100"/>
        <c:noMultiLvlLbl val="0"/>
      </c:catAx>
      <c:valAx>
        <c:axId val="65489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Acct 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Summary!$F$2</c:f>
              <c:strCache>
                <c:ptCount val="1"/>
                <c:pt idx="0">
                  <c:v>FACEBOOK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Summary!$E$3:$E$14</c15:sqref>
                  </c15:fullRef>
                </c:ext>
              </c:extLst>
              <c:f>Summary!$E$3:$E$6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Summary!$F$3:$F$14</c15:sqref>
                  </c15:fullRef>
                </c:ext>
              </c:extLst>
              <c:f>Summary!$F$3:$F$6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0CA-4955-90DA-481F7B3306AF}"/>
            </c:ext>
          </c:extLst>
        </c:ser>
        <c:ser>
          <c:idx val="1"/>
          <c:order val="1"/>
          <c:tx>
            <c:strRef>
              <c:f>Summary!$G$2</c:f>
              <c:strCache>
                <c:ptCount val="1"/>
                <c:pt idx="0">
                  <c:v>TWITTER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Summary!$E$3:$E$14</c15:sqref>
                  </c15:fullRef>
                </c:ext>
              </c:extLst>
              <c:f>Summary!$E$3:$E$6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Summary!$G$3:$G$14</c15:sqref>
                  </c15:fullRef>
                </c:ext>
              </c:extLst>
              <c:f>Summary!$G$3:$G$6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0CA-4955-90DA-481F7B330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6082568"/>
        <c:axId val="616082960"/>
      </c:lineChart>
      <c:catAx>
        <c:axId val="616082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082960"/>
        <c:crosses val="autoZero"/>
        <c:auto val="1"/>
        <c:lblAlgn val="ctr"/>
        <c:lblOffset val="100"/>
        <c:noMultiLvlLbl val="0"/>
      </c:catAx>
      <c:valAx>
        <c:axId val="61608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082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Account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Summary!$J$2</c:f>
              <c:strCache>
                <c:ptCount val="1"/>
                <c:pt idx="0">
                  <c:v>FACEBOOK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Summary!$J$3:$J$14</c15:sqref>
                  </c15:fullRef>
                </c:ext>
              </c:extLst>
              <c:f>Summary!$J$3:$J$6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5D8-4524-BE56-476806F7FA43}"/>
            </c:ext>
          </c:extLst>
        </c:ser>
        <c:ser>
          <c:idx val="1"/>
          <c:order val="1"/>
          <c:tx>
            <c:strRef>
              <c:f>Summary!$K$2</c:f>
              <c:strCache>
                <c:ptCount val="1"/>
                <c:pt idx="0">
                  <c:v>TWITTER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Summary!$K$3:$K$14</c15:sqref>
                  </c15:fullRef>
                </c:ext>
              </c:extLst>
              <c:f>Summary!$K$3:$K$6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5D8-4524-BE56-476806F7FA43}"/>
            </c:ext>
          </c:extLst>
        </c:ser>
        <c:ser>
          <c:idx val="2"/>
          <c:order val="2"/>
          <c:tx>
            <c:strRef>
              <c:f>Summary!$L$2</c:f>
              <c:strCache>
                <c:ptCount val="1"/>
                <c:pt idx="0">
                  <c:v>PERISCOPE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Summary!$L$3:$L$14</c15:sqref>
                  </c15:fullRef>
                </c:ext>
              </c:extLst>
              <c:f>Summary!$L$3:$L$6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5D8-4524-BE56-476806F7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2069368"/>
        <c:axId val="542068584"/>
      </c:lineChart>
      <c:catAx>
        <c:axId val="54206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068584"/>
        <c:crosses val="autoZero"/>
        <c:auto val="1"/>
        <c:lblAlgn val="ctr"/>
        <c:lblOffset val="100"/>
        <c:noMultiLvlLbl val="0"/>
      </c:catAx>
      <c:valAx>
        <c:axId val="542068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069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Account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Summary!$M$2</c:f>
              <c:strCache>
                <c:ptCount val="1"/>
                <c:pt idx="0">
                  <c:v>FB GROUP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Summary!$M$3:$M$14</c15:sqref>
                  </c15:fullRef>
                </c:ext>
              </c:extLst>
              <c:f>Summary!$M$3:$M$6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D1-458F-826C-A6629CE42DBF}"/>
            </c:ext>
          </c:extLst>
        </c:ser>
        <c:ser>
          <c:idx val="1"/>
          <c:order val="1"/>
          <c:tx>
            <c:strRef>
              <c:f>Summary!$N$2</c:f>
              <c:strCache>
                <c:ptCount val="1"/>
                <c:pt idx="0">
                  <c:v>INSTAGRAM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Summary!$N$3:$N$14</c15:sqref>
                  </c15:fullRef>
                </c:ext>
              </c:extLst>
              <c:f>Summary!$N$3:$N$6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9D1-458F-826C-A6629CE42DBF}"/>
            </c:ext>
          </c:extLst>
        </c:ser>
        <c:ser>
          <c:idx val="2"/>
          <c:order val="2"/>
          <c:tx>
            <c:strRef>
              <c:f>Summary!$O$2</c:f>
              <c:strCache>
                <c:ptCount val="1"/>
                <c:pt idx="0">
                  <c:v>LINKEDIN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Summary!$O$3:$O$14</c15:sqref>
                  </c15:fullRef>
                </c:ext>
              </c:extLst>
              <c:f>Summary!$O$3:$O$6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9D1-458F-826C-A6629CE42DBF}"/>
            </c:ext>
          </c:extLst>
        </c:ser>
        <c:ser>
          <c:idx val="3"/>
          <c:order val="3"/>
          <c:tx>
            <c:strRef>
              <c:f>Summary!$P$2</c:f>
              <c:strCache>
                <c:ptCount val="1"/>
                <c:pt idx="0">
                  <c:v>PINTEREST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Summary!$P$3:$P$14</c15:sqref>
                  </c15:fullRef>
                </c:ext>
              </c:extLst>
              <c:f>Summary!$P$3:$P$6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9D1-458F-826C-A6629CE42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9797400"/>
        <c:axId val="619797792"/>
      </c:lineChart>
      <c:catAx>
        <c:axId val="619797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797792"/>
        <c:crosses val="autoZero"/>
        <c:auto val="1"/>
        <c:lblAlgn val="ctr"/>
        <c:lblOffset val="100"/>
        <c:noMultiLvlLbl val="0"/>
      </c:catAx>
      <c:valAx>
        <c:axId val="61979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797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Summary!$J$1:$J$2</c:f>
              <c:strCache>
                <c:ptCount val="2"/>
                <c:pt idx="0">
                  <c:v>Company or Account 1</c:v>
                </c:pt>
                <c:pt idx="1">
                  <c:v>FACEBOOK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Summary!$J$3:$J$14</c15:sqref>
                  </c15:fullRef>
                </c:ext>
              </c:extLst>
              <c:f>Summary!$J$3:$J$6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077-4576-AED2-9252BD8A31A8}"/>
            </c:ext>
          </c:extLst>
        </c:ser>
        <c:ser>
          <c:idx val="1"/>
          <c:order val="1"/>
          <c:tx>
            <c:strRef>
              <c:f>Summary!$K$1:$K$2</c:f>
              <c:strCache>
                <c:ptCount val="2"/>
                <c:pt idx="0">
                  <c:v>Company or Account 1</c:v>
                </c:pt>
                <c:pt idx="1">
                  <c:v>TWITTER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Summary!$K$3:$K$14</c15:sqref>
                  </c15:fullRef>
                </c:ext>
              </c:extLst>
              <c:f>Summary!$K$3:$K$6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077-4576-AED2-9252BD8A31A8}"/>
            </c:ext>
          </c:extLst>
        </c:ser>
        <c:ser>
          <c:idx val="2"/>
          <c:order val="2"/>
          <c:tx>
            <c:strRef>
              <c:f>Summary!$L$1:$L$2</c:f>
              <c:strCache>
                <c:ptCount val="2"/>
                <c:pt idx="0">
                  <c:v>Company or Account 1</c:v>
                </c:pt>
                <c:pt idx="1">
                  <c:v>PERISCOPE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Summary!$L$3:$L$14</c15:sqref>
                  </c15:fullRef>
                </c:ext>
              </c:extLst>
              <c:f>Summary!$L$3:$L$6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077-4576-AED2-9252BD8A31A8}"/>
            </c:ext>
          </c:extLst>
        </c:ser>
        <c:ser>
          <c:idx val="3"/>
          <c:order val="3"/>
          <c:tx>
            <c:strRef>
              <c:f>Summary!$M$1:$M$2</c:f>
              <c:strCache>
                <c:ptCount val="2"/>
                <c:pt idx="0">
                  <c:v>Company or Account 1</c:v>
                </c:pt>
                <c:pt idx="1">
                  <c:v>FB 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Summary!$M$3:$M$14</c15:sqref>
                  </c15:fullRef>
                </c:ext>
              </c:extLst>
              <c:f>Summary!$M$3:$M$6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077-4576-AED2-9252BD8A31A8}"/>
            </c:ext>
          </c:extLst>
        </c:ser>
        <c:ser>
          <c:idx val="4"/>
          <c:order val="4"/>
          <c:tx>
            <c:strRef>
              <c:f>Summary!$N$1:$N$2</c:f>
              <c:strCache>
                <c:ptCount val="2"/>
                <c:pt idx="0">
                  <c:v>Company or Account 1</c:v>
                </c:pt>
                <c:pt idx="1">
                  <c:v>INSTAGRAM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Summary!$N$3:$N$14</c15:sqref>
                  </c15:fullRef>
                </c:ext>
              </c:extLst>
              <c:f>Summary!$N$3:$N$6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077-4576-AED2-9252BD8A31A8}"/>
            </c:ext>
          </c:extLst>
        </c:ser>
        <c:ser>
          <c:idx val="5"/>
          <c:order val="5"/>
          <c:tx>
            <c:strRef>
              <c:f>Summary!$O$1:$O$2</c:f>
              <c:strCache>
                <c:ptCount val="2"/>
                <c:pt idx="0">
                  <c:v>Company or Account 1</c:v>
                </c:pt>
                <c:pt idx="1">
                  <c:v>LINKEDIN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Summary!$O$3:$O$14</c15:sqref>
                  </c15:fullRef>
                </c:ext>
              </c:extLst>
              <c:f>Summary!$O$3:$O$6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077-4576-AED2-9252BD8A31A8}"/>
            </c:ext>
          </c:extLst>
        </c:ser>
        <c:ser>
          <c:idx val="6"/>
          <c:order val="6"/>
          <c:tx>
            <c:strRef>
              <c:f>Summary!$P$1:$P$2</c:f>
              <c:strCache>
                <c:ptCount val="2"/>
                <c:pt idx="0">
                  <c:v>Company or Account 1</c:v>
                </c:pt>
                <c:pt idx="1">
                  <c:v>PINTEREST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Summary!$I$3:$I$14</c15:sqref>
                  </c15:fullRef>
                </c:ext>
              </c:extLst>
              <c:f>Summary!$I$3:$I$6</c:f>
              <c:strCache>
                <c:ptCount val="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Summary!$P$3:$P$14</c15:sqref>
                  </c15:fullRef>
                </c:ext>
              </c:extLst>
              <c:f>Summary!$P$3:$P$6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1077-4576-AED2-9252BD8A3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9798576"/>
        <c:axId val="619798968"/>
      </c:lineChart>
      <c:catAx>
        <c:axId val="61979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798968"/>
        <c:crosses val="autoZero"/>
        <c:auto val="1"/>
        <c:lblAlgn val="ctr"/>
        <c:lblOffset val="100"/>
        <c:noMultiLvlLbl val="0"/>
      </c:catAx>
      <c:valAx>
        <c:axId val="619798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79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Acct 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Weekly!$B$2</c:f>
              <c:strCache>
                <c:ptCount val="1"/>
                <c:pt idx="0">
                  <c:v>Twitter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Weekly!$B$3:$B$54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4F-48CD-9219-A15F061F4931}"/>
            </c:ext>
          </c:extLst>
        </c:ser>
        <c:ser>
          <c:idx val="1"/>
          <c:order val="1"/>
          <c:tx>
            <c:strRef>
              <c:f>Weekly!$C$2</c:f>
              <c:strCache>
                <c:ptCount val="1"/>
                <c:pt idx="0">
                  <c:v>Facebook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Weekly!$C$3:$C$54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4F-48CD-9219-A15F061F4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799752"/>
        <c:axId val="619800144"/>
      </c:lineChart>
      <c:dateAx>
        <c:axId val="61979975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800144"/>
        <c:crosses val="autoZero"/>
        <c:auto val="1"/>
        <c:lblOffset val="100"/>
        <c:baseTimeUnit val="days"/>
      </c:dateAx>
      <c:valAx>
        <c:axId val="61980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799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Acct 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Weekly!$D$2</c:f>
              <c:strCache>
                <c:ptCount val="1"/>
                <c:pt idx="0">
                  <c:v>Twitter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Weekly!$D$3:$D$54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8F9-4D23-A363-19C47C3677D0}"/>
            </c:ext>
          </c:extLst>
        </c:ser>
        <c:ser>
          <c:idx val="1"/>
          <c:order val="1"/>
          <c:tx>
            <c:strRef>
              <c:f>Weekly!$E$2</c:f>
              <c:strCache>
                <c:ptCount val="1"/>
                <c:pt idx="0">
                  <c:v>Facebook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Weekly!$E$3:$E$54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8F9-4D23-A363-19C47C367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371608"/>
        <c:axId val="619372000"/>
      </c:lineChart>
      <c:dateAx>
        <c:axId val="61937160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2000"/>
        <c:crosses val="autoZero"/>
        <c:auto val="1"/>
        <c:lblOffset val="100"/>
        <c:baseTimeUnit val="days"/>
      </c:dateAx>
      <c:valAx>
        <c:axId val="619372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1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Account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Weekly!$F$2</c:f>
              <c:strCache>
                <c:ptCount val="1"/>
                <c:pt idx="0">
                  <c:v>Twitter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Weekly!$F$3:$F$54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0BC-4DA7-90A8-034B2BB0B625}"/>
            </c:ext>
          </c:extLst>
        </c:ser>
        <c:ser>
          <c:idx val="1"/>
          <c:order val="1"/>
          <c:tx>
            <c:strRef>
              <c:f>Weekly!$G$2</c:f>
              <c:strCache>
                <c:ptCount val="1"/>
                <c:pt idx="0">
                  <c:v>Facebook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Weekly!$G$3:$G$54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0BC-4DA7-90A8-034B2BB0B625}"/>
            </c:ext>
          </c:extLst>
        </c:ser>
        <c:ser>
          <c:idx val="2"/>
          <c:order val="2"/>
          <c:tx>
            <c:strRef>
              <c:f>Weekly!$H$2</c:f>
              <c:strCache>
                <c:ptCount val="1"/>
                <c:pt idx="0">
                  <c:v>Periscope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Weekly!$H$3:$H$54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0BC-4DA7-90A8-034B2BB0B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372784"/>
        <c:axId val="619373176"/>
      </c:lineChart>
      <c:dateAx>
        <c:axId val="6193727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3176"/>
        <c:crosses val="autoZero"/>
        <c:auto val="1"/>
        <c:lblOffset val="100"/>
        <c:baseTimeUnit val="days"/>
      </c:dateAx>
      <c:valAx>
        <c:axId val="61937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Followers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2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Company or Account</a:t>
            </a:r>
            <a:r>
              <a:rPr lang="en-US" baseline="0"/>
              <a:t> 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Weekly!$I$2</c:f>
              <c:strCache>
                <c:ptCount val="1"/>
                <c:pt idx="0">
                  <c:v>FB Group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Weekly!$I$3:$I$54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9A2-4D7C-B44E-AF3D6B02F419}"/>
            </c:ext>
          </c:extLst>
        </c:ser>
        <c:ser>
          <c:idx val="1"/>
          <c:order val="1"/>
          <c:tx>
            <c:strRef>
              <c:f>Weekly!$J$2</c:f>
              <c:strCache>
                <c:ptCount val="1"/>
                <c:pt idx="0">
                  <c:v>Instagram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Weekly!$J$3:$J$54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9A2-4D7C-B44E-AF3D6B02F419}"/>
            </c:ext>
          </c:extLst>
        </c:ser>
        <c:ser>
          <c:idx val="2"/>
          <c:order val="2"/>
          <c:tx>
            <c:strRef>
              <c:f>Weekly!$K$2</c:f>
              <c:strCache>
                <c:ptCount val="1"/>
                <c:pt idx="0">
                  <c:v>Pinterest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Weekly!$K$3:$K$54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09A2-4D7C-B44E-AF3D6B02F419}"/>
            </c:ext>
          </c:extLst>
        </c:ser>
        <c:ser>
          <c:idx val="3"/>
          <c:order val="3"/>
          <c:tx>
            <c:strRef>
              <c:f>Weekly!$L$2</c:f>
              <c:strCache>
                <c:ptCount val="1"/>
                <c:pt idx="0">
                  <c:v>LinkedIn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Weekly!$L$3:$L$54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09A2-4D7C-B44E-AF3D6B02F419}"/>
            </c:ext>
          </c:extLst>
        </c:ser>
        <c:ser>
          <c:idx val="4"/>
          <c:order val="4"/>
          <c:tx>
            <c:strRef>
              <c:f>Weekly!$M$2</c:f>
              <c:strCache>
                <c:ptCount val="1"/>
                <c:pt idx="0">
                  <c:v>YouTube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Weekly!$A$3:$A$54</c:f>
              <c:numCache>
                <c:formatCode>m/d/yyyy</c:formatCode>
                <c:ptCount val="5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</c:numCache>
            </c:numRef>
          </c:cat>
          <c:val>
            <c:numRef>
              <c:f>Weekly!$M$3:$M$54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09A2-4D7C-B44E-AF3D6B02F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373960"/>
        <c:axId val="619374352"/>
      </c:lineChart>
      <c:dateAx>
        <c:axId val="61937396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4352"/>
        <c:crosses val="autoZero"/>
        <c:auto val="1"/>
        <c:lblOffset val="100"/>
        <c:baseTimeUnit val="days"/>
      </c:dateAx>
      <c:valAx>
        <c:axId val="619374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373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7</xdr:col>
      <xdr:colOff>390525</xdr:colOff>
      <xdr:row>14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ED6D5FBF-E5EA-4ABF-A30F-02F45E6EC8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466725</xdr:colOff>
      <xdr:row>0</xdr:row>
      <xdr:rowOff>57150</xdr:rowOff>
    </xdr:from>
    <xdr:to>
      <xdr:col>15</xdr:col>
      <xdr:colOff>161925</xdr:colOff>
      <xdr:row>14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9A69201A-86F0-4097-B9F4-30016EE99B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44824</xdr:colOff>
      <xdr:row>15</xdr:row>
      <xdr:rowOff>29136</xdr:rowOff>
    </xdr:from>
    <xdr:to>
      <xdr:col>7</xdr:col>
      <xdr:colOff>381000</xdr:colOff>
      <xdr:row>29</xdr:row>
      <xdr:rowOff>105336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A8B72097-2FCB-405F-A2D6-A81DD6CFB2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457200</xdr:colOff>
      <xdr:row>15</xdr:row>
      <xdr:rowOff>23812</xdr:rowOff>
    </xdr:from>
    <xdr:to>
      <xdr:col>15</xdr:col>
      <xdr:colOff>152400</xdr:colOff>
      <xdr:row>29</xdr:row>
      <xdr:rowOff>100012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xmlns="" id="{C3E1A6F5-3253-4B09-96E5-F1EF69D359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529004</xdr:colOff>
      <xdr:row>30</xdr:row>
      <xdr:rowOff>12456</xdr:rowOff>
    </xdr:from>
    <xdr:to>
      <xdr:col>11</xdr:col>
      <xdr:colOff>234461</xdr:colOff>
      <xdr:row>44</xdr:row>
      <xdr:rowOff>88656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xmlns="" id="{4E76FBC0-03B0-4005-BCED-9C967E5CEF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76200</xdr:rowOff>
    </xdr:from>
    <xdr:to>
      <xdr:col>29</xdr:col>
      <xdr:colOff>0</xdr:colOff>
      <xdr:row>21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C190362E-F8EB-44EB-86BE-E1C6AAC26B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27213</xdr:colOff>
      <xdr:row>22</xdr:row>
      <xdr:rowOff>29935</xdr:rowOff>
    </xdr:from>
    <xdr:to>
      <xdr:col>28</xdr:col>
      <xdr:colOff>612320</xdr:colOff>
      <xdr:row>40</xdr:row>
      <xdr:rowOff>176892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1B29F648-2395-4400-9F76-97A9F8D30F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54427</xdr:colOff>
      <xdr:row>42</xdr:row>
      <xdr:rowOff>2721</xdr:rowOff>
    </xdr:from>
    <xdr:to>
      <xdr:col>28</xdr:col>
      <xdr:colOff>585106</xdr:colOff>
      <xdr:row>63</xdr:row>
      <xdr:rowOff>81642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CDEFEC89-8FAE-4F84-A273-43AC150DEF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68035</xdr:colOff>
      <xdr:row>65</xdr:row>
      <xdr:rowOff>16328</xdr:rowOff>
    </xdr:from>
    <xdr:to>
      <xdr:col>28</xdr:col>
      <xdr:colOff>612320</xdr:colOff>
      <xdr:row>85</xdr:row>
      <xdr:rowOff>163285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EDAA2677-6F28-4B49-9AAA-0CAAD9A3B9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1</xdr:row>
      <xdr:rowOff>57150</xdr:rowOff>
    </xdr:from>
    <xdr:to>
      <xdr:col>16</xdr:col>
      <xdr:colOff>9525</xdr:colOff>
      <xdr:row>26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4F31520A-7168-47C4-8D29-EC0FEBFCD7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84"/>
  <sheetViews>
    <sheetView showGridLines="0" zoomScaleNormal="100" workbookViewId="0">
      <pane ySplit="5" topLeftCell="A18" activePane="bottomLeft" state="frozen"/>
      <selection pane="bottomLeft" activeCell="F79" sqref="F79"/>
    </sheetView>
  </sheetViews>
  <sheetFormatPr defaultRowHeight="15" x14ac:dyDescent="0.25"/>
  <cols>
    <col min="1" max="1" width="8.7109375" customWidth="1"/>
    <col min="2" max="2" width="9.85546875" customWidth="1"/>
    <col min="3" max="3" width="13.28515625" customWidth="1"/>
    <col min="4" max="4" width="13" customWidth="1"/>
    <col min="5" max="5" width="10.7109375" customWidth="1"/>
    <col min="6" max="6" width="7.7109375" customWidth="1"/>
    <col min="7" max="7" width="13.28515625" customWidth="1"/>
    <col min="8" max="8" width="9.42578125" customWidth="1"/>
    <col min="9" max="9" width="7.7109375" customWidth="1"/>
    <col min="10" max="10" width="13.28515625" customWidth="1"/>
    <col min="11" max="11" width="9.5703125" customWidth="1"/>
    <col min="12" max="12" width="7.7109375" customWidth="1"/>
    <col min="13" max="13" width="13.28515625" customWidth="1"/>
    <col min="14" max="14" width="9.42578125" customWidth="1"/>
    <col min="15" max="15" width="7.7109375" customWidth="1"/>
    <col min="16" max="16" width="13.28515625" customWidth="1"/>
    <col min="17" max="17" width="9.42578125" bestFit="1" customWidth="1"/>
    <col min="18" max="19" width="7.7109375" customWidth="1"/>
    <col min="20" max="20" width="9.7109375" customWidth="1"/>
    <col min="21" max="22" width="7.7109375" customWidth="1"/>
    <col min="23" max="23" width="9.42578125" bestFit="1" customWidth="1"/>
    <col min="24" max="25" width="7.7109375" customWidth="1"/>
    <col min="26" max="26" width="9.42578125" bestFit="1" customWidth="1"/>
    <col min="27" max="28" width="7.7109375" customWidth="1"/>
    <col min="29" max="29" width="9.42578125" bestFit="1" customWidth="1"/>
    <col min="30" max="31" width="7.7109375" customWidth="1"/>
    <col min="32" max="32" width="9.42578125" bestFit="1" customWidth="1"/>
    <col min="33" max="34" width="7.7109375" customWidth="1"/>
    <col min="35" max="35" width="9.42578125" bestFit="1" customWidth="1"/>
    <col min="36" max="37" width="7.7109375" customWidth="1"/>
    <col min="39" max="47" width="0" hidden="1" customWidth="1"/>
  </cols>
  <sheetData>
    <row r="1" spans="1:53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53" ht="19.5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 t="s">
        <v>20</v>
      </c>
      <c r="AH2" s="3">
        <v>2018</v>
      </c>
      <c r="AI2" s="4"/>
      <c r="AJ2" s="2"/>
      <c r="AK2" s="2"/>
    </row>
    <row r="3" spans="1:53" ht="15.75" thickBot="1" x14ac:dyDescent="0.3">
      <c r="Y3" s="25"/>
      <c r="Z3" s="25"/>
    </row>
    <row r="4" spans="1:53" ht="15.75" thickBot="1" x14ac:dyDescent="0.3">
      <c r="B4" s="42" t="s">
        <v>3</v>
      </c>
      <c r="C4" s="43"/>
      <c r="D4" s="43"/>
      <c r="E4" s="44"/>
      <c r="F4" s="23" t="s">
        <v>5</v>
      </c>
      <c r="G4" s="23"/>
      <c r="H4" s="23"/>
      <c r="I4" s="23"/>
      <c r="J4" s="23"/>
      <c r="K4" s="23"/>
      <c r="L4" s="24"/>
      <c r="M4" s="28"/>
      <c r="N4" s="28"/>
      <c r="O4" s="54" t="s">
        <v>11</v>
      </c>
      <c r="P4" s="55"/>
      <c r="Q4" s="55"/>
      <c r="R4" s="55"/>
      <c r="S4" s="55"/>
      <c r="T4" s="55"/>
      <c r="U4" s="56"/>
      <c r="V4" s="56"/>
      <c r="W4" s="56"/>
      <c r="X4" s="57"/>
      <c r="Y4" s="58"/>
      <c r="Z4" s="59"/>
      <c r="AV4" s="161" t="s">
        <v>8</v>
      </c>
      <c r="AW4" s="162"/>
      <c r="AX4" s="162"/>
      <c r="AY4" s="163"/>
      <c r="AZ4" s="163"/>
      <c r="BA4" s="164"/>
    </row>
    <row r="5" spans="1:53" ht="33.75" x14ac:dyDescent="0.25">
      <c r="A5" s="21" t="s">
        <v>1</v>
      </c>
      <c r="B5" s="122" t="s">
        <v>10</v>
      </c>
      <c r="C5" s="98" t="s">
        <v>55</v>
      </c>
      <c r="D5" s="145" t="s">
        <v>56</v>
      </c>
      <c r="E5" s="123" t="s">
        <v>4</v>
      </c>
      <c r="F5" s="122" t="s">
        <v>65</v>
      </c>
      <c r="G5" s="98" t="s">
        <v>55</v>
      </c>
      <c r="H5" s="98" t="s">
        <v>56</v>
      </c>
      <c r="I5" s="122" t="s">
        <v>66</v>
      </c>
      <c r="J5" s="98" t="s">
        <v>55</v>
      </c>
      <c r="K5" s="99" t="s">
        <v>56</v>
      </c>
      <c r="L5" s="122" t="s">
        <v>67</v>
      </c>
      <c r="M5" s="98" t="s">
        <v>55</v>
      </c>
      <c r="N5" s="99" t="s">
        <v>56</v>
      </c>
      <c r="O5" s="122" t="s">
        <v>68</v>
      </c>
      <c r="P5" s="98" t="s">
        <v>55</v>
      </c>
      <c r="Q5" s="99" t="s">
        <v>56</v>
      </c>
      <c r="R5" s="122" t="s">
        <v>69</v>
      </c>
      <c r="S5" s="98" t="s">
        <v>55</v>
      </c>
      <c r="T5" s="99" t="s">
        <v>56</v>
      </c>
      <c r="U5" s="152" t="s">
        <v>70</v>
      </c>
      <c r="V5" s="98" t="s">
        <v>55</v>
      </c>
      <c r="W5" s="100" t="s">
        <v>56</v>
      </c>
      <c r="X5" s="124" t="s">
        <v>2</v>
      </c>
      <c r="Y5" s="102" t="s">
        <v>55</v>
      </c>
      <c r="Z5" s="103" t="s">
        <v>56</v>
      </c>
      <c r="AA5" s="124" t="s">
        <v>6</v>
      </c>
      <c r="AB5" s="98" t="s">
        <v>55</v>
      </c>
      <c r="AC5" s="99" t="s">
        <v>56</v>
      </c>
      <c r="AD5" s="124" t="s">
        <v>7</v>
      </c>
      <c r="AE5" s="98" t="s">
        <v>55</v>
      </c>
      <c r="AF5" s="99" t="s">
        <v>56</v>
      </c>
      <c r="AG5" s="124" t="s">
        <v>9</v>
      </c>
      <c r="AH5" s="98" t="s">
        <v>55</v>
      </c>
      <c r="AI5" s="99" t="s">
        <v>56</v>
      </c>
      <c r="AJ5" s="124" t="s">
        <v>12</v>
      </c>
      <c r="AK5" s="98" t="s">
        <v>55</v>
      </c>
      <c r="AL5" s="99" t="s">
        <v>56</v>
      </c>
      <c r="AM5" s="101" t="s">
        <v>17</v>
      </c>
      <c r="AN5" s="98" t="s">
        <v>55</v>
      </c>
      <c r="AO5" s="99" t="s">
        <v>56</v>
      </c>
      <c r="AP5" s="101" t="s">
        <v>13</v>
      </c>
      <c r="AQ5" s="98" t="s">
        <v>55</v>
      </c>
      <c r="AR5" s="99" t="s">
        <v>56</v>
      </c>
      <c r="AS5" s="104" t="s">
        <v>14</v>
      </c>
      <c r="AT5" s="98" t="s">
        <v>55</v>
      </c>
      <c r="AU5" s="99" t="s">
        <v>56</v>
      </c>
      <c r="AV5" s="124" t="s">
        <v>71</v>
      </c>
      <c r="AW5" s="98" t="s">
        <v>55</v>
      </c>
      <c r="AX5" s="100" t="s">
        <v>56</v>
      </c>
      <c r="AY5" s="132" t="s">
        <v>72</v>
      </c>
      <c r="AZ5" s="125" t="s">
        <v>55</v>
      </c>
      <c r="BA5" s="126" t="s">
        <v>56</v>
      </c>
    </row>
    <row r="6" spans="1:53" x14ac:dyDescent="0.25">
      <c r="A6" s="7">
        <v>43105</v>
      </c>
      <c r="B6" s="39"/>
      <c r="C6" s="40">
        <v>0</v>
      </c>
      <c r="D6" s="41"/>
      <c r="E6" s="68"/>
      <c r="F6" s="46"/>
      <c r="G6" s="30"/>
      <c r="H6" s="34"/>
      <c r="I6" s="46"/>
      <c r="J6" s="30"/>
      <c r="K6" s="34"/>
      <c r="L6" s="33"/>
      <c r="M6" s="30"/>
      <c r="N6" s="34"/>
      <c r="O6" s="33"/>
      <c r="P6" s="30"/>
      <c r="Q6" s="34"/>
      <c r="R6" s="33"/>
      <c r="S6" s="30"/>
      <c r="T6" s="34"/>
      <c r="U6" s="49"/>
      <c r="V6" s="22"/>
      <c r="W6" s="60"/>
      <c r="X6" s="64"/>
      <c r="Y6" s="62"/>
      <c r="Z6" s="65"/>
      <c r="AA6" s="64"/>
      <c r="AB6" s="22"/>
      <c r="AC6" s="50"/>
      <c r="AD6" s="64"/>
      <c r="AE6" s="22"/>
      <c r="AF6" s="50"/>
      <c r="AG6" s="64"/>
      <c r="AH6" s="22"/>
      <c r="AI6" s="50"/>
      <c r="AJ6" s="64"/>
      <c r="AK6" s="22"/>
      <c r="AL6" s="50"/>
      <c r="AM6" s="64"/>
      <c r="AN6" s="22"/>
      <c r="AO6" s="50"/>
      <c r="AP6" s="64"/>
      <c r="AQ6" s="22"/>
      <c r="AR6" s="50"/>
      <c r="AS6" s="64"/>
      <c r="AT6" s="22"/>
      <c r="AU6" s="50"/>
      <c r="AV6" s="64"/>
      <c r="AW6" s="22"/>
      <c r="AX6" s="60"/>
      <c r="AY6" s="127"/>
      <c r="AZ6" s="22"/>
      <c r="BA6" s="128"/>
    </row>
    <row r="7" spans="1:53" x14ac:dyDescent="0.25">
      <c r="A7" s="7">
        <v>43112</v>
      </c>
      <c r="B7" s="33"/>
      <c r="C7" s="31">
        <f>B7-B6</f>
        <v>0</v>
      </c>
      <c r="D7" s="32" t="e">
        <f>C7/B6</f>
        <v>#DIV/0!</v>
      </c>
      <c r="E7" s="45"/>
      <c r="F7" s="46"/>
      <c r="G7" s="31">
        <f>F7-F6</f>
        <v>0</v>
      </c>
      <c r="H7" s="47" t="e">
        <f>G7/F6</f>
        <v>#DIV/0!</v>
      </c>
      <c r="I7" s="46"/>
      <c r="J7" s="31">
        <f>I7-I6</f>
        <v>0</v>
      </c>
      <c r="K7" s="47" t="e">
        <f>J7/I6</f>
        <v>#DIV/0!</v>
      </c>
      <c r="L7" s="33"/>
      <c r="M7" s="31">
        <f>L7-L6</f>
        <v>0</v>
      </c>
      <c r="N7" s="47" t="e">
        <f>M7/L6</f>
        <v>#DIV/0!</v>
      </c>
      <c r="O7" s="33"/>
      <c r="P7" s="31">
        <f>O7-O6</f>
        <v>0</v>
      </c>
      <c r="Q7" s="47" t="e">
        <f>P7/O6</f>
        <v>#DIV/0!</v>
      </c>
      <c r="R7" s="33"/>
      <c r="S7" s="31">
        <f>R7-R6</f>
        <v>0</v>
      </c>
      <c r="T7" s="47" t="e">
        <f>S7/R6</f>
        <v>#DIV/0!</v>
      </c>
      <c r="U7" s="51"/>
      <c r="V7" s="31">
        <f>U7-U6</f>
        <v>0</v>
      </c>
      <c r="W7" s="61" t="e">
        <f>V7/U6</f>
        <v>#DIV/0!</v>
      </c>
      <c r="X7" s="64"/>
      <c r="Y7" s="31">
        <f>X7-X6</f>
        <v>0</v>
      </c>
      <c r="Z7" s="47" t="e">
        <f>Y7/X6</f>
        <v>#DIV/0!</v>
      </c>
      <c r="AA7" s="64"/>
      <c r="AB7" s="31">
        <f>AA7-AA6</f>
        <v>0</v>
      </c>
      <c r="AC7" s="47" t="e">
        <f>AB7/AA6</f>
        <v>#DIV/0!</v>
      </c>
      <c r="AD7" s="64"/>
      <c r="AE7" s="31">
        <f>AD7-AD6</f>
        <v>0</v>
      </c>
      <c r="AF7" s="47" t="e">
        <f>AE7/AD6</f>
        <v>#DIV/0!</v>
      </c>
      <c r="AG7" s="64"/>
      <c r="AH7" s="31">
        <f>AG7-AG6</f>
        <v>0</v>
      </c>
      <c r="AI7" s="47" t="e">
        <f>AH7/AG6</f>
        <v>#DIV/0!</v>
      </c>
      <c r="AJ7" s="64"/>
      <c r="AK7" s="31">
        <f>AJ7-AJ6</f>
        <v>0</v>
      </c>
      <c r="AL7" s="47" t="e">
        <f>AK7/AJ6</f>
        <v>#DIV/0!</v>
      </c>
      <c r="AM7" s="64"/>
      <c r="AN7" s="31">
        <f>AM7-AM6</f>
        <v>0</v>
      </c>
      <c r="AO7" s="47" t="e">
        <f>AN7/AM6</f>
        <v>#DIV/0!</v>
      </c>
      <c r="AP7" s="64"/>
      <c r="AQ7" s="31">
        <f>AP7-AP6</f>
        <v>0</v>
      </c>
      <c r="AR7" s="47" t="e">
        <f>AQ7/AP6</f>
        <v>#DIV/0!</v>
      </c>
      <c r="AS7" s="64"/>
      <c r="AT7" s="31">
        <f>AS7-AS6</f>
        <v>0</v>
      </c>
      <c r="AU7" s="47" t="e">
        <f>AT7/AS6</f>
        <v>#DIV/0!</v>
      </c>
      <c r="AV7" s="64"/>
      <c r="AW7" s="31">
        <f>AV7-AV6</f>
        <v>0</v>
      </c>
      <c r="AX7" s="61" t="e">
        <f>AW7/AV6</f>
        <v>#DIV/0!</v>
      </c>
      <c r="AY7" s="113"/>
      <c r="AZ7" s="31">
        <f>AY7-AY6</f>
        <v>0</v>
      </c>
      <c r="BA7" s="129" t="e">
        <f>AZ7/AY6</f>
        <v>#DIV/0!</v>
      </c>
    </row>
    <row r="8" spans="1:53" x14ac:dyDescent="0.25">
      <c r="A8" s="7">
        <v>43119</v>
      </c>
      <c r="B8" s="33"/>
      <c r="C8" s="31">
        <f t="shared" ref="C8:C9" si="0">B8-B7</f>
        <v>0</v>
      </c>
      <c r="D8" s="32" t="e">
        <f t="shared" ref="D8:D9" si="1">C8/B7</f>
        <v>#DIV/0!</v>
      </c>
      <c r="E8" s="45"/>
      <c r="F8" s="46"/>
      <c r="G8" s="31">
        <f t="shared" ref="G8:G9" si="2">F8-F7</f>
        <v>0</v>
      </c>
      <c r="H8" s="47" t="e">
        <f t="shared" ref="H8:H9" si="3">G8/F7</f>
        <v>#DIV/0!</v>
      </c>
      <c r="I8" s="46"/>
      <c r="J8" s="31">
        <f t="shared" ref="J8:J9" si="4">I8-I7</f>
        <v>0</v>
      </c>
      <c r="K8" s="47" t="e">
        <f t="shared" ref="K8:K9" si="5">J8/I7</f>
        <v>#DIV/0!</v>
      </c>
      <c r="L8" s="33"/>
      <c r="M8" s="31">
        <f t="shared" ref="M8:M9" si="6">L8-L7</f>
        <v>0</v>
      </c>
      <c r="N8" s="47" t="e">
        <f t="shared" ref="N8:N9" si="7">M8/L7</f>
        <v>#DIV/0!</v>
      </c>
      <c r="O8" s="33"/>
      <c r="P8" s="31">
        <f t="shared" ref="P8:P9" si="8">O8-O7</f>
        <v>0</v>
      </c>
      <c r="Q8" s="47" t="e">
        <f t="shared" ref="Q8:Q9" si="9">P8/O7</f>
        <v>#DIV/0!</v>
      </c>
      <c r="R8" s="33"/>
      <c r="S8" s="31">
        <f t="shared" ref="S8:S9" si="10">R8-R7</f>
        <v>0</v>
      </c>
      <c r="T8" s="47" t="e">
        <f t="shared" ref="T8:T9" si="11">S8/R7</f>
        <v>#DIV/0!</v>
      </c>
      <c r="U8" s="51"/>
      <c r="V8" s="31">
        <f t="shared" ref="V8:V9" si="12">U8-U7</f>
        <v>0</v>
      </c>
      <c r="W8" s="61" t="e">
        <f t="shared" ref="W8:W9" si="13">V8/U7</f>
        <v>#DIV/0!</v>
      </c>
      <c r="X8" s="64"/>
      <c r="Y8" s="31">
        <f t="shared" ref="Y8:Y9" si="14">X8-X7</f>
        <v>0</v>
      </c>
      <c r="Z8" s="47" t="e">
        <f t="shared" ref="Z8:Z9" si="15">Y8/X7</f>
        <v>#DIV/0!</v>
      </c>
      <c r="AA8" s="64"/>
      <c r="AB8" s="31">
        <f t="shared" ref="AB8:AB9" si="16">AA8-AA7</f>
        <v>0</v>
      </c>
      <c r="AC8" s="47" t="e">
        <f t="shared" ref="AC8:AC9" si="17">AB8/AA7</f>
        <v>#DIV/0!</v>
      </c>
      <c r="AD8" s="64"/>
      <c r="AE8" s="31">
        <f t="shared" ref="AE8:AE9" si="18">AD8-AD7</f>
        <v>0</v>
      </c>
      <c r="AF8" s="47" t="e">
        <f t="shared" ref="AF8:AF9" si="19">AE8/AD7</f>
        <v>#DIV/0!</v>
      </c>
      <c r="AG8" s="64"/>
      <c r="AH8" s="31">
        <f t="shared" ref="AH8:AH9" si="20">AG8-AG7</f>
        <v>0</v>
      </c>
      <c r="AI8" s="47" t="e">
        <f t="shared" ref="AI8:AI9" si="21">AH8/AG7</f>
        <v>#DIV/0!</v>
      </c>
      <c r="AJ8" s="64"/>
      <c r="AK8" s="31">
        <f t="shared" ref="AK8:AK9" si="22">AJ8-AJ7</f>
        <v>0</v>
      </c>
      <c r="AL8" s="47" t="e">
        <f t="shared" ref="AL8:AL9" si="23">AK8/AJ7</f>
        <v>#DIV/0!</v>
      </c>
      <c r="AM8" s="64"/>
      <c r="AN8" s="31">
        <f t="shared" ref="AN8:AN9" si="24">AM8-AM7</f>
        <v>0</v>
      </c>
      <c r="AO8" s="47" t="e">
        <f t="shared" ref="AO8:AO9" si="25">AN8/AM7</f>
        <v>#DIV/0!</v>
      </c>
      <c r="AP8" s="64"/>
      <c r="AQ8" s="31">
        <f t="shared" ref="AQ8:AQ9" si="26">AP8-AP7</f>
        <v>0</v>
      </c>
      <c r="AR8" s="47" t="e">
        <f t="shared" ref="AR8:AR9" si="27">AQ8/AP7</f>
        <v>#DIV/0!</v>
      </c>
      <c r="AS8" s="64"/>
      <c r="AT8" s="31">
        <f t="shared" ref="AT8:AT9" si="28">AS8-AS7</f>
        <v>0</v>
      </c>
      <c r="AU8" s="47" t="e">
        <f t="shared" ref="AU8:AU9" si="29">AT8/AS7</f>
        <v>#DIV/0!</v>
      </c>
      <c r="AV8" s="64"/>
      <c r="AW8" s="31">
        <f t="shared" ref="AW8:AW9" si="30">AV8-AV7</f>
        <v>0</v>
      </c>
      <c r="AX8" s="61" t="e">
        <f t="shared" ref="AX8:AX9" si="31">AW8/AV7</f>
        <v>#DIV/0!</v>
      </c>
      <c r="AY8" s="113"/>
      <c r="AZ8" s="31">
        <f t="shared" ref="AZ8:AZ9" si="32">AY8-AY7</f>
        <v>0</v>
      </c>
      <c r="BA8" s="129" t="e">
        <f t="shared" ref="BA8:BA9" si="33">AZ8/AY7</f>
        <v>#DIV/0!</v>
      </c>
    </row>
    <row r="9" spans="1:53" x14ac:dyDescent="0.25">
      <c r="A9" s="7">
        <v>43126</v>
      </c>
      <c r="B9" s="33"/>
      <c r="C9" s="31">
        <f t="shared" si="0"/>
        <v>0</v>
      </c>
      <c r="D9" s="32" t="e">
        <f t="shared" si="1"/>
        <v>#DIV/0!</v>
      </c>
      <c r="E9" s="45"/>
      <c r="F9" s="46"/>
      <c r="G9" s="31">
        <f t="shared" si="2"/>
        <v>0</v>
      </c>
      <c r="H9" s="47" t="e">
        <f t="shared" si="3"/>
        <v>#DIV/0!</v>
      </c>
      <c r="I9" s="46"/>
      <c r="J9" s="31">
        <f t="shared" si="4"/>
        <v>0</v>
      </c>
      <c r="K9" s="47" t="e">
        <f t="shared" si="5"/>
        <v>#DIV/0!</v>
      </c>
      <c r="L9" s="33"/>
      <c r="M9" s="31">
        <f t="shared" si="6"/>
        <v>0</v>
      </c>
      <c r="N9" s="47" t="e">
        <f t="shared" si="7"/>
        <v>#DIV/0!</v>
      </c>
      <c r="O9" s="33"/>
      <c r="P9" s="31">
        <f t="shared" si="8"/>
        <v>0</v>
      </c>
      <c r="Q9" s="47" t="e">
        <f t="shared" si="9"/>
        <v>#DIV/0!</v>
      </c>
      <c r="R9" s="33"/>
      <c r="S9" s="31">
        <f t="shared" si="10"/>
        <v>0</v>
      </c>
      <c r="T9" s="47" t="e">
        <f t="shared" si="11"/>
        <v>#DIV/0!</v>
      </c>
      <c r="U9" s="51"/>
      <c r="V9" s="31">
        <f t="shared" si="12"/>
        <v>0</v>
      </c>
      <c r="W9" s="61" t="e">
        <f t="shared" si="13"/>
        <v>#DIV/0!</v>
      </c>
      <c r="X9" s="64"/>
      <c r="Y9" s="31">
        <f t="shared" si="14"/>
        <v>0</v>
      </c>
      <c r="Z9" s="47" t="e">
        <f t="shared" si="15"/>
        <v>#DIV/0!</v>
      </c>
      <c r="AA9" s="64"/>
      <c r="AB9" s="31">
        <f t="shared" si="16"/>
        <v>0</v>
      </c>
      <c r="AC9" s="47" t="e">
        <f t="shared" si="17"/>
        <v>#DIV/0!</v>
      </c>
      <c r="AD9" s="64"/>
      <c r="AE9" s="31">
        <f t="shared" si="18"/>
        <v>0</v>
      </c>
      <c r="AF9" s="47" t="e">
        <f t="shared" si="19"/>
        <v>#DIV/0!</v>
      </c>
      <c r="AG9" s="64"/>
      <c r="AH9" s="31">
        <f t="shared" si="20"/>
        <v>0</v>
      </c>
      <c r="AI9" s="47" t="e">
        <f t="shared" si="21"/>
        <v>#DIV/0!</v>
      </c>
      <c r="AJ9" s="64"/>
      <c r="AK9" s="31">
        <f t="shared" si="22"/>
        <v>0</v>
      </c>
      <c r="AL9" s="47" t="e">
        <f t="shared" si="23"/>
        <v>#DIV/0!</v>
      </c>
      <c r="AM9" s="64"/>
      <c r="AN9" s="31">
        <f t="shared" si="24"/>
        <v>0</v>
      </c>
      <c r="AO9" s="47" t="e">
        <f t="shared" si="25"/>
        <v>#DIV/0!</v>
      </c>
      <c r="AP9" s="64"/>
      <c r="AQ9" s="31">
        <f t="shared" si="26"/>
        <v>0</v>
      </c>
      <c r="AR9" s="47" t="e">
        <f t="shared" si="27"/>
        <v>#DIV/0!</v>
      </c>
      <c r="AS9" s="64"/>
      <c r="AT9" s="31">
        <f t="shared" si="28"/>
        <v>0</v>
      </c>
      <c r="AU9" s="47" t="e">
        <f t="shared" si="29"/>
        <v>#DIV/0!</v>
      </c>
      <c r="AV9" s="64"/>
      <c r="AW9" s="31">
        <f t="shared" si="30"/>
        <v>0</v>
      </c>
      <c r="AX9" s="61" t="e">
        <f t="shared" si="31"/>
        <v>#DIV/0!</v>
      </c>
      <c r="AY9" s="113"/>
      <c r="AZ9" s="31">
        <f t="shared" si="32"/>
        <v>0</v>
      </c>
      <c r="BA9" s="129" t="e">
        <f t="shared" si="33"/>
        <v>#DIV/0!</v>
      </c>
    </row>
    <row r="10" spans="1:53" ht="15.75" thickBot="1" x14ac:dyDescent="0.3">
      <c r="A10" s="8"/>
      <c r="B10" s="35" t="s">
        <v>18</v>
      </c>
      <c r="C10" s="153">
        <f>SUM(B6,C7:C9)</f>
        <v>0</v>
      </c>
      <c r="D10" s="154"/>
      <c r="E10" s="155"/>
      <c r="F10" s="35" t="s">
        <v>18</v>
      </c>
      <c r="G10" s="160">
        <f>SUM(F6,G7:G9)</f>
        <v>0</v>
      </c>
      <c r="H10" s="159"/>
      <c r="I10" s="35" t="s">
        <v>18</v>
      </c>
      <c r="J10" s="36">
        <f>SUM(I6,J7:J9)</f>
        <v>0</v>
      </c>
      <c r="K10" s="48"/>
      <c r="L10" s="35" t="s">
        <v>18</v>
      </c>
      <c r="M10" s="36">
        <f>SUM(L6,M7:M9)</f>
        <v>0</v>
      </c>
      <c r="N10" s="38"/>
      <c r="O10" s="35" t="s">
        <v>18</v>
      </c>
      <c r="P10" s="37">
        <f>SUM(O6,P7:P9)</f>
        <v>0</v>
      </c>
      <c r="Q10" s="38"/>
      <c r="R10" s="35" t="s">
        <v>18</v>
      </c>
      <c r="S10" s="36">
        <f>SUM(R6,S7:S9)</f>
        <v>0</v>
      </c>
      <c r="T10" s="38"/>
      <c r="U10" s="52"/>
      <c r="V10" s="36">
        <f>SUM(U6,V7:V9)</f>
        <v>0</v>
      </c>
      <c r="W10" s="53"/>
      <c r="X10" s="66"/>
      <c r="Y10" s="36">
        <f>SUM(X6,Y7:Y9)</f>
        <v>0</v>
      </c>
      <c r="Z10" s="38"/>
      <c r="AA10" s="66"/>
      <c r="AB10" s="36">
        <f>SUM(AA6,AB7:AB9)</f>
        <v>0</v>
      </c>
      <c r="AC10" s="38"/>
      <c r="AD10" s="66"/>
      <c r="AE10" s="36">
        <f>SUM(AD6,AE7:AE9)</f>
        <v>0</v>
      </c>
      <c r="AF10" s="38"/>
      <c r="AG10" s="66"/>
      <c r="AH10" s="36">
        <f>SUM(AG6,AH7:AH9)</f>
        <v>0</v>
      </c>
      <c r="AI10" s="38"/>
      <c r="AJ10" s="66"/>
      <c r="AK10" s="36">
        <f>SUM(AJ6,AK7:AK9)</f>
        <v>0</v>
      </c>
      <c r="AL10" s="38"/>
      <c r="AM10" s="66"/>
      <c r="AN10" s="36">
        <f>SUM(AM6,AN7:AN9)</f>
        <v>0</v>
      </c>
      <c r="AO10" s="38"/>
      <c r="AP10" s="66"/>
      <c r="AQ10" s="36">
        <f>SUM(AP6,AQ7:AQ9)</f>
        <v>0</v>
      </c>
      <c r="AR10" s="38"/>
      <c r="AS10" s="66"/>
      <c r="AT10" s="36">
        <f>SUM(AS6,AT7:AT9)</f>
        <v>0</v>
      </c>
      <c r="AU10" s="38"/>
      <c r="AV10" s="66"/>
      <c r="AW10" s="36">
        <f>SUM(AV6,AW7:AW9)</f>
        <v>0</v>
      </c>
      <c r="AX10" s="53"/>
      <c r="AY10" s="115"/>
      <c r="AZ10" s="130">
        <f>SUM(AY6,AZ7:AZ9)</f>
        <v>0</v>
      </c>
      <c r="BA10" s="131"/>
    </row>
    <row r="11" spans="1:53" ht="15.75" thickBot="1" x14ac:dyDescent="0.3">
      <c r="A11" s="8"/>
      <c r="B11" s="26"/>
      <c r="C11" s="27"/>
      <c r="D11" s="26"/>
      <c r="E11" s="25"/>
      <c r="F11" s="29"/>
      <c r="G11" s="27"/>
      <c r="H11" s="25"/>
      <c r="I11" s="29"/>
      <c r="J11" s="27"/>
      <c r="K11" s="26"/>
      <c r="L11" s="29"/>
      <c r="M11" s="27"/>
      <c r="N11" s="25"/>
      <c r="O11" s="53"/>
      <c r="P11" s="37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</row>
    <row r="12" spans="1:53" x14ac:dyDescent="0.25">
      <c r="A12" s="7">
        <v>43133</v>
      </c>
      <c r="B12" s="73"/>
      <c r="C12" s="139">
        <f>B12-C10</f>
        <v>0</v>
      </c>
      <c r="D12" s="141" t="e">
        <f>C12/C10</f>
        <v>#DIV/0!</v>
      </c>
      <c r="E12" s="142"/>
      <c r="F12" s="73"/>
      <c r="G12" s="139">
        <f>F12-G10</f>
        <v>0</v>
      </c>
      <c r="H12" s="140" t="e">
        <f>G12/G10</f>
        <v>#DIV/0!</v>
      </c>
      <c r="I12" s="73"/>
      <c r="J12" s="94">
        <f>I12-J10</f>
        <v>0</v>
      </c>
      <c r="K12" s="140" t="e">
        <f>J12/J10</f>
        <v>#DIV/0!</v>
      </c>
      <c r="L12" s="73"/>
      <c r="M12" s="94">
        <f>L12-M10</f>
        <v>0</v>
      </c>
      <c r="N12" s="140" t="e">
        <f>M12/M10</f>
        <v>#DIV/0!</v>
      </c>
      <c r="O12" s="83"/>
      <c r="P12" s="143">
        <f>O12-P10</f>
        <v>0</v>
      </c>
      <c r="Q12" s="144" t="e">
        <f>P12/P10</f>
        <v>#DIV/0!</v>
      </c>
      <c r="R12" s="83"/>
      <c r="S12" s="143">
        <f>R12-S10</f>
        <v>0</v>
      </c>
      <c r="T12" s="144" t="e">
        <f>S12/S10</f>
        <v>#DIV/0!</v>
      </c>
      <c r="U12" s="83"/>
      <c r="V12" s="143">
        <f>U12-V10</f>
        <v>0</v>
      </c>
      <c r="W12" s="144" t="e">
        <f>V12/V10</f>
        <v>#DIV/0!</v>
      </c>
      <c r="X12" s="83"/>
      <c r="Y12" s="143">
        <f>X12-Y10</f>
        <v>0</v>
      </c>
      <c r="Z12" s="144" t="e">
        <f>Y12/Y10</f>
        <v>#DIV/0!</v>
      </c>
      <c r="AA12" s="83"/>
      <c r="AB12" s="143">
        <f>AA12-AB10</f>
        <v>0</v>
      </c>
      <c r="AC12" s="144" t="e">
        <f>AB12/AB10</f>
        <v>#DIV/0!</v>
      </c>
      <c r="AD12" s="83"/>
      <c r="AE12" s="143">
        <f>AD12-AE10</f>
        <v>0</v>
      </c>
      <c r="AF12" s="144" t="e">
        <f>AE12/AE10</f>
        <v>#DIV/0!</v>
      </c>
      <c r="AG12" s="83"/>
      <c r="AH12" s="143">
        <f>AG12-AH10</f>
        <v>0</v>
      </c>
      <c r="AI12" s="144" t="e">
        <f>AH12/AH10</f>
        <v>#DIV/0!</v>
      </c>
      <c r="AJ12" s="83"/>
      <c r="AK12" s="143">
        <f>AJ12-AK10</f>
        <v>0</v>
      </c>
      <c r="AL12" s="144" t="e">
        <f>AK12/AK10</f>
        <v>#DIV/0!</v>
      </c>
      <c r="AM12" s="83"/>
      <c r="AN12" s="72"/>
      <c r="AO12" s="84"/>
      <c r="AP12" s="83"/>
      <c r="AQ12" s="72"/>
      <c r="AR12" s="84"/>
      <c r="AS12" s="83"/>
      <c r="AT12" s="72"/>
      <c r="AU12" s="84"/>
      <c r="AV12" s="83"/>
      <c r="AW12" s="143">
        <f>AV12-AW10</f>
        <v>0</v>
      </c>
      <c r="AX12" s="144" t="e">
        <f>AW12/AW10</f>
        <v>#DIV/0!</v>
      </c>
      <c r="AY12" s="83"/>
      <c r="AZ12" s="143">
        <f>AY12-AZ10</f>
        <v>0</v>
      </c>
      <c r="BA12" s="144" t="e">
        <f>AZ12/AZ10</f>
        <v>#DIV/0!</v>
      </c>
    </row>
    <row r="13" spans="1:53" x14ac:dyDescent="0.25">
      <c r="A13" s="7">
        <v>43140</v>
      </c>
      <c r="B13" s="64"/>
      <c r="C13" s="69">
        <f>B13-B12</f>
        <v>0</v>
      </c>
      <c r="D13" s="70" t="e">
        <f t="shared" ref="D13:D15" si="34">C13/B12</f>
        <v>#DIV/0!</v>
      </c>
      <c r="E13" s="76"/>
      <c r="F13" s="64"/>
      <c r="G13" s="69">
        <f>F13-F12</f>
        <v>0</v>
      </c>
      <c r="H13" s="81" t="e">
        <f t="shared" ref="H13:H15" si="35">G13/F12</f>
        <v>#DIV/0!</v>
      </c>
      <c r="I13" s="64"/>
      <c r="J13" s="69">
        <f>I13-I12</f>
        <v>0</v>
      </c>
      <c r="K13" s="81" t="e">
        <f t="shared" ref="K13:K15" si="36">J13/I12</f>
        <v>#DIV/0!</v>
      </c>
      <c r="L13" s="64"/>
      <c r="M13" s="69">
        <f>L13-L12</f>
        <v>0</v>
      </c>
      <c r="N13" s="81" t="e">
        <f t="shared" ref="N13:N15" si="37">M13/L12</f>
        <v>#DIV/0!</v>
      </c>
      <c r="O13" s="64"/>
      <c r="P13" s="69">
        <f>O13-O12</f>
        <v>0</v>
      </c>
      <c r="Q13" s="81" t="e">
        <f t="shared" ref="Q13:Q15" si="38">P13/O12</f>
        <v>#DIV/0!</v>
      </c>
      <c r="R13" s="64"/>
      <c r="S13" s="69">
        <f>R13-R12</f>
        <v>0</v>
      </c>
      <c r="T13" s="81" t="e">
        <f t="shared" ref="T13:T15" si="39">S13/R12</f>
        <v>#DIV/0!</v>
      </c>
      <c r="U13" s="64"/>
      <c r="V13" s="69">
        <f>U13-U12</f>
        <v>0</v>
      </c>
      <c r="W13" s="81" t="e">
        <f t="shared" ref="W13:W15" si="40">V13/U12</f>
        <v>#DIV/0!</v>
      </c>
      <c r="X13" s="64"/>
      <c r="Y13" s="69">
        <f>X13-X12</f>
        <v>0</v>
      </c>
      <c r="Z13" s="81" t="e">
        <f t="shared" ref="Z13:Z15" si="41">Y13/X12</f>
        <v>#DIV/0!</v>
      </c>
      <c r="AA13" s="64"/>
      <c r="AB13" s="69">
        <f>AA13-AA12</f>
        <v>0</v>
      </c>
      <c r="AC13" s="81" t="e">
        <f t="shared" ref="AC13:AC15" si="42">AB13/AA12</f>
        <v>#DIV/0!</v>
      </c>
      <c r="AD13" s="64"/>
      <c r="AE13" s="69">
        <f>AD13-AD12</f>
        <v>0</v>
      </c>
      <c r="AF13" s="81" t="e">
        <f t="shared" ref="AF13:AF15" si="43">AE13/AD12</f>
        <v>#DIV/0!</v>
      </c>
      <c r="AG13" s="64"/>
      <c r="AH13" s="69">
        <f>AG13-AG12</f>
        <v>0</v>
      </c>
      <c r="AI13" s="81" t="e">
        <f t="shared" ref="AI13:AI15" si="44">AH13/AG12</f>
        <v>#DIV/0!</v>
      </c>
      <c r="AJ13" s="64"/>
      <c r="AK13" s="69">
        <f>AJ13-AJ12</f>
        <v>0</v>
      </c>
      <c r="AL13" s="81" t="e">
        <f t="shared" ref="AL13:AL15" si="45">AK13/AJ12</f>
        <v>#DIV/0!</v>
      </c>
      <c r="AM13" s="64"/>
      <c r="AN13" s="69">
        <f>AM13-AM12</f>
        <v>0</v>
      </c>
      <c r="AO13" s="81" t="e">
        <f t="shared" ref="AO13:AO15" si="46">AN13/AM12</f>
        <v>#DIV/0!</v>
      </c>
      <c r="AP13" s="64"/>
      <c r="AQ13" s="69">
        <f>AP13-AP12</f>
        <v>0</v>
      </c>
      <c r="AR13" s="81" t="e">
        <f t="shared" ref="AR13:AR15" si="47">AQ13/AP12</f>
        <v>#DIV/0!</v>
      </c>
      <c r="AS13" s="64"/>
      <c r="AT13" s="69">
        <f>AS13-AS12</f>
        <v>0</v>
      </c>
      <c r="AU13" s="81" t="e">
        <f t="shared" ref="AU13:AU15" si="48">AT13/AS12</f>
        <v>#DIV/0!</v>
      </c>
      <c r="AV13" s="64"/>
      <c r="AW13" s="69">
        <f>AV13-AV12</f>
        <v>0</v>
      </c>
      <c r="AX13" s="81" t="e">
        <f t="shared" ref="AX13:AX15" si="49">AW13/AV12</f>
        <v>#DIV/0!</v>
      </c>
      <c r="AY13" s="64"/>
      <c r="AZ13" s="69">
        <f>AY13-AY12</f>
        <v>0</v>
      </c>
      <c r="BA13" s="81" t="e">
        <f t="shared" ref="BA13:BA15" si="50">AZ13/AY12</f>
        <v>#DIV/0!</v>
      </c>
    </row>
    <row r="14" spans="1:53" x14ac:dyDescent="0.25">
      <c r="A14" s="7">
        <v>43147</v>
      </c>
      <c r="B14" s="64"/>
      <c r="C14" s="69">
        <f t="shared" ref="C14:C15" si="51">B14-B13</f>
        <v>0</v>
      </c>
      <c r="D14" s="70" t="e">
        <f t="shared" si="34"/>
        <v>#DIV/0!</v>
      </c>
      <c r="E14" s="76"/>
      <c r="F14" s="64"/>
      <c r="G14" s="69">
        <f t="shared" ref="G14:G15" si="52">F14-F13</f>
        <v>0</v>
      </c>
      <c r="H14" s="81" t="e">
        <f t="shared" si="35"/>
        <v>#DIV/0!</v>
      </c>
      <c r="I14" s="64"/>
      <c r="J14" s="69">
        <f t="shared" ref="J14:J15" si="53">I14-I13</f>
        <v>0</v>
      </c>
      <c r="K14" s="81" t="e">
        <f t="shared" si="36"/>
        <v>#DIV/0!</v>
      </c>
      <c r="L14" s="64"/>
      <c r="M14" s="69">
        <f t="shared" ref="M14:M15" si="54">L14-L13</f>
        <v>0</v>
      </c>
      <c r="N14" s="81" t="e">
        <f t="shared" si="37"/>
        <v>#DIV/0!</v>
      </c>
      <c r="O14" s="64"/>
      <c r="P14" s="69">
        <f t="shared" ref="P14:P15" si="55">O14-O13</f>
        <v>0</v>
      </c>
      <c r="Q14" s="81" t="e">
        <f t="shared" si="38"/>
        <v>#DIV/0!</v>
      </c>
      <c r="R14" s="64"/>
      <c r="S14" s="69">
        <f t="shared" ref="S14:S15" si="56">R14-R13</f>
        <v>0</v>
      </c>
      <c r="T14" s="81" t="e">
        <f t="shared" si="39"/>
        <v>#DIV/0!</v>
      </c>
      <c r="U14" s="64"/>
      <c r="V14" s="69">
        <f t="shared" ref="V14:V15" si="57">U14-U13</f>
        <v>0</v>
      </c>
      <c r="W14" s="81" t="e">
        <f t="shared" si="40"/>
        <v>#DIV/0!</v>
      </c>
      <c r="X14" s="64"/>
      <c r="Y14" s="69">
        <f t="shared" ref="Y14:Y15" si="58">X14-X13</f>
        <v>0</v>
      </c>
      <c r="Z14" s="81" t="e">
        <f t="shared" si="41"/>
        <v>#DIV/0!</v>
      </c>
      <c r="AA14" s="64"/>
      <c r="AB14" s="69">
        <f t="shared" ref="AB14:AB15" si="59">AA14-AA13</f>
        <v>0</v>
      </c>
      <c r="AC14" s="81" t="e">
        <f t="shared" si="42"/>
        <v>#DIV/0!</v>
      </c>
      <c r="AD14" s="64"/>
      <c r="AE14" s="69">
        <f t="shared" ref="AE14:AE15" si="60">AD14-AD13</f>
        <v>0</v>
      </c>
      <c r="AF14" s="81" t="e">
        <f t="shared" si="43"/>
        <v>#DIV/0!</v>
      </c>
      <c r="AG14" s="64"/>
      <c r="AH14" s="69">
        <f t="shared" ref="AH14:AH15" si="61">AG14-AG13</f>
        <v>0</v>
      </c>
      <c r="AI14" s="81" t="e">
        <f t="shared" si="44"/>
        <v>#DIV/0!</v>
      </c>
      <c r="AJ14" s="64"/>
      <c r="AK14" s="69">
        <f t="shared" ref="AK14:AK15" si="62">AJ14-AJ13</f>
        <v>0</v>
      </c>
      <c r="AL14" s="81" t="e">
        <f t="shared" si="45"/>
        <v>#DIV/0!</v>
      </c>
      <c r="AM14" s="64"/>
      <c r="AN14" s="69">
        <f t="shared" ref="AN14:AN15" si="63">AM14-AM13</f>
        <v>0</v>
      </c>
      <c r="AO14" s="81" t="e">
        <f t="shared" si="46"/>
        <v>#DIV/0!</v>
      </c>
      <c r="AP14" s="64"/>
      <c r="AQ14" s="69">
        <f t="shared" ref="AQ14:AQ15" si="64">AP14-AP13</f>
        <v>0</v>
      </c>
      <c r="AR14" s="81" t="e">
        <f t="shared" si="47"/>
        <v>#DIV/0!</v>
      </c>
      <c r="AS14" s="64"/>
      <c r="AT14" s="69">
        <f t="shared" ref="AT14:AT15" si="65">AS14-AS13</f>
        <v>0</v>
      </c>
      <c r="AU14" s="81" t="e">
        <f t="shared" si="48"/>
        <v>#DIV/0!</v>
      </c>
      <c r="AV14" s="64"/>
      <c r="AW14" s="69">
        <f t="shared" ref="AW14:AW15" si="66">AV14-AV13</f>
        <v>0</v>
      </c>
      <c r="AX14" s="81" t="e">
        <f t="shared" si="49"/>
        <v>#DIV/0!</v>
      </c>
      <c r="AY14" s="64"/>
      <c r="AZ14" s="69">
        <f t="shared" ref="AZ14:AZ15" si="67">AY14-AY13</f>
        <v>0</v>
      </c>
      <c r="BA14" s="81" t="e">
        <f t="shared" si="50"/>
        <v>#DIV/0!</v>
      </c>
    </row>
    <row r="15" spans="1:53" x14ac:dyDescent="0.25">
      <c r="A15" s="7">
        <v>43154</v>
      </c>
      <c r="B15" s="64"/>
      <c r="C15" s="69">
        <f t="shared" si="51"/>
        <v>0</v>
      </c>
      <c r="D15" s="70" t="e">
        <f t="shared" si="34"/>
        <v>#DIV/0!</v>
      </c>
      <c r="E15" s="76"/>
      <c r="F15" s="64"/>
      <c r="G15" s="69">
        <f t="shared" si="52"/>
        <v>0</v>
      </c>
      <c r="H15" s="81" t="e">
        <f t="shared" si="35"/>
        <v>#DIV/0!</v>
      </c>
      <c r="I15" s="64"/>
      <c r="J15" s="69">
        <f t="shared" si="53"/>
        <v>0</v>
      </c>
      <c r="K15" s="81" t="e">
        <f t="shared" si="36"/>
        <v>#DIV/0!</v>
      </c>
      <c r="L15" s="64"/>
      <c r="M15" s="69">
        <f t="shared" si="54"/>
        <v>0</v>
      </c>
      <c r="N15" s="81" t="e">
        <f t="shared" si="37"/>
        <v>#DIV/0!</v>
      </c>
      <c r="O15" s="64"/>
      <c r="P15" s="69">
        <f t="shared" si="55"/>
        <v>0</v>
      </c>
      <c r="Q15" s="81" t="e">
        <f t="shared" si="38"/>
        <v>#DIV/0!</v>
      </c>
      <c r="R15" s="64"/>
      <c r="S15" s="69">
        <f t="shared" si="56"/>
        <v>0</v>
      </c>
      <c r="T15" s="81" t="e">
        <f t="shared" si="39"/>
        <v>#DIV/0!</v>
      </c>
      <c r="U15" s="64"/>
      <c r="V15" s="69">
        <f t="shared" si="57"/>
        <v>0</v>
      </c>
      <c r="W15" s="81" t="e">
        <f t="shared" si="40"/>
        <v>#DIV/0!</v>
      </c>
      <c r="X15" s="64"/>
      <c r="Y15" s="69">
        <f t="shared" si="58"/>
        <v>0</v>
      </c>
      <c r="Z15" s="81" t="e">
        <f t="shared" si="41"/>
        <v>#DIV/0!</v>
      </c>
      <c r="AA15" s="64"/>
      <c r="AB15" s="69">
        <f t="shared" si="59"/>
        <v>0</v>
      </c>
      <c r="AC15" s="81" t="e">
        <f t="shared" si="42"/>
        <v>#DIV/0!</v>
      </c>
      <c r="AD15" s="64"/>
      <c r="AE15" s="69">
        <f t="shared" si="60"/>
        <v>0</v>
      </c>
      <c r="AF15" s="81" t="e">
        <f t="shared" si="43"/>
        <v>#DIV/0!</v>
      </c>
      <c r="AG15" s="64"/>
      <c r="AH15" s="69">
        <f t="shared" si="61"/>
        <v>0</v>
      </c>
      <c r="AI15" s="81" t="e">
        <f t="shared" si="44"/>
        <v>#DIV/0!</v>
      </c>
      <c r="AJ15" s="64"/>
      <c r="AK15" s="69">
        <f t="shared" si="62"/>
        <v>0</v>
      </c>
      <c r="AL15" s="81" t="e">
        <f t="shared" si="45"/>
        <v>#DIV/0!</v>
      </c>
      <c r="AM15" s="64"/>
      <c r="AN15" s="69">
        <f t="shared" si="63"/>
        <v>0</v>
      </c>
      <c r="AO15" s="81" t="e">
        <f t="shared" si="46"/>
        <v>#DIV/0!</v>
      </c>
      <c r="AP15" s="64"/>
      <c r="AQ15" s="69">
        <f t="shared" si="64"/>
        <v>0</v>
      </c>
      <c r="AR15" s="81" t="e">
        <f t="shared" si="47"/>
        <v>#DIV/0!</v>
      </c>
      <c r="AS15" s="64"/>
      <c r="AT15" s="69">
        <f t="shared" si="65"/>
        <v>0</v>
      </c>
      <c r="AU15" s="81" t="e">
        <f t="shared" si="48"/>
        <v>#DIV/0!</v>
      </c>
      <c r="AV15" s="64"/>
      <c r="AW15" s="69">
        <f t="shared" si="66"/>
        <v>0</v>
      </c>
      <c r="AX15" s="81" t="e">
        <f t="shared" si="49"/>
        <v>#DIV/0!</v>
      </c>
      <c r="AY15" s="64"/>
      <c r="AZ15" s="69">
        <f t="shared" si="67"/>
        <v>0</v>
      </c>
      <c r="BA15" s="81" t="e">
        <f t="shared" si="50"/>
        <v>#DIV/0!</v>
      </c>
    </row>
    <row r="16" spans="1:53" ht="15.75" thickBot="1" x14ac:dyDescent="0.3">
      <c r="A16" s="8"/>
      <c r="B16" s="77" t="s">
        <v>18</v>
      </c>
      <c r="C16" s="78">
        <f>SUM(B12,C13:C15)</f>
        <v>0</v>
      </c>
      <c r="D16" s="79"/>
      <c r="E16" s="80"/>
      <c r="F16" s="35" t="s">
        <v>18</v>
      </c>
      <c r="G16" s="78">
        <f>SUM(F12,G13:G15)</f>
        <v>0</v>
      </c>
      <c r="H16" s="82"/>
      <c r="I16" s="35" t="s">
        <v>18</v>
      </c>
      <c r="J16" s="78">
        <f>SUM(I12,J13:J15)</f>
        <v>0</v>
      </c>
      <c r="K16" s="82"/>
      <c r="L16" s="35" t="s">
        <v>18</v>
      </c>
      <c r="M16" s="78">
        <f>SUM(L12,M13:M15)</f>
        <v>0</v>
      </c>
      <c r="N16" s="82"/>
      <c r="O16" s="35" t="s">
        <v>18</v>
      </c>
      <c r="P16" s="78">
        <f>SUM(O12,P13:P15)</f>
        <v>0</v>
      </c>
      <c r="Q16" s="82"/>
      <c r="R16" s="35" t="s">
        <v>18</v>
      </c>
      <c r="S16" s="78">
        <f>SUM(R12,S13:S15)</f>
        <v>0</v>
      </c>
      <c r="T16" s="82"/>
      <c r="U16" s="66"/>
      <c r="V16" s="78">
        <f>SUM(U12,V13:V15)</f>
        <v>0</v>
      </c>
      <c r="W16" s="82"/>
      <c r="X16" s="66"/>
      <c r="Y16" s="78">
        <f>SUM(X12,Y13:Y15)</f>
        <v>0</v>
      </c>
      <c r="Z16" s="82"/>
      <c r="AA16" s="66"/>
      <c r="AB16" s="78">
        <f>SUM(AA12,AB13:AB15)</f>
        <v>0</v>
      </c>
      <c r="AC16" s="82"/>
      <c r="AD16" s="66"/>
      <c r="AE16" s="78">
        <f>SUM(AD12,AE13:AE15)</f>
        <v>0</v>
      </c>
      <c r="AF16" s="82"/>
      <c r="AG16" s="66"/>
      <c r="AH16" s="78">
        <f>SUM(AG12,AH13:AH15)</f>
        <v>0</v>
      </c>
      <c r="AI16" s="82"/>
      <c r="AJ16" s="66"/>
      <c r="AK16" s="78">
        <f>SUM(AJ12,AK13:AK15)</f>
        <v>0</v>
      </c>
      <c r="AL16" s="82"/>
      <c r="AM16" s="66"/>
      <c r="AN16" s="78">
        <f>SUM(AM12,AN13:AN15)</f>
        <v>0</v>
      </c>
      <c r="AO16" s="82"/>
      <c r="AP16" s="66"/>
      <c r="AQ16" s="78">
        <f>SUM(AP12,AQ13:AQ15)</f>
        <v>0</v>
      </c>
      <c r="AR16" s="82"/>
      <c r="AS16" s="66"/>
      <c r="AT16" s="78">
        <f>SUM(AS12,AT13:AT15)</f>
        <v>0</v>
      </c>
      <c r="AU16" s="82"/>
      <c r="AV16" s="66"/>
      <c r="AW16" s="78">
        <f>SUM(AV12,AW13:AW15)</f>
        <v>0</v>
      </c>
      <c r="AX16" s="82"/>
      <c r="AY16" s="66"/>
      <c r="AZ16" s="78">
        <f>SUM(AY12,AZ13:AZ15)</f>
        <v>0</v>
      </c>
      <c r="BA16" s="82"/>
    </row>
    <row r="17" spans="1:53" ht="15.75" thickBot="1" x14ac:dyDescent="0.3">
      <c r="A17" s="8"/>
      <c r="B17" s="26"/>
      <c r="C17" s="27"/>
      <c r="D17" s="26"/>
      <c r="E17" s="25"/>
      <c r="F17" s="25"/>
      <c r="G17" s="27"/>
      <c r="H17" s="26"/>
      <c r="I17" s="25"/>
      <c r="J17" s="27"/>
      <c r="K17" s="26"/>
      <c r="L17" s="25"/>
      <c r="M17" s="27"/>
      <c r="N17" s="26"/>
      <c r="O17" s="25"/>
      <c r="P17" s="27"/>
      <c r="Q17" s="26"/>
      <c r="R17" s="25"/>
      <c r="S17" s="27"/>
      <c r="T17" s="26"/>
      <c r="U17" s="25"/>
      <c r="V17" s="27"/>
      <c r="W17" s="26"/>
      <c r="X17" s="25"/>
      <c r="Y17" s="27"/>
      <c r="Z17" s="26"/>
      <c r="AA17" s="25"/>
      <c r="AB17" s="27"/>
      <c r="AC17" s="26"/>
      <c r="AD17" s="25"/>
      <c r="AE17" s="27"/>
      <c r="AF17" s="26"/>
      <c r="AG17" s="25"/>
      <c r="AH17" s="27"/>
      <c r="AI17" s="26"/>
      <c r="AJ17" s="25"/>
      <c r="AK17" s="27"/>
      <c r="AL17" s="26"/>
      <c r="AM17" s="25"/>
      <c r="AN17" s="27"/>
      <c r="AO17" s="26"/>
      <c r="AP17" s="25"/>
      <c r="AQ17" s="27"/>
      <c r="AR17" s="26"/>
      <c r="AS17" s="25"/>
      <c r="AT17" s="27"/>
      <c r="AU17" s="26"/>
      <c r="AV17" s="25"/>
      <c r="AW17" s="27"/>
      <c r="AX17" s="26"/>
      <c r="AY17" s="25"/>
      <c r="AZ17" s="27"/>
      <c r="BA17" s="26"/>
    </row>
    <row r="18" spans="1:53" x14ac:dyDescent="0.25">
      <c r="A18" s="7">
        <v>43161</v>
      </c>
      <c r="B18" s="73"/>
      <c r="C18" s="94">
        <f>B18-C16</f>
        <v>0</v>
      </c>
      <c r="D18" s="95" t="e">
        <f>C18/B15</f>
        <v>#DIV/0!</v>
      </c>
      <c r="E18" s="75"/>
      <c r="F18" s="73"/>
      <c r="G18" s="94">
        <f>F18-G16</f>
        <v>0</v>
      </c>
      <c r="H18" s="107" t="e">
        <f>G18/G16</f>
        <v>#DIV/0!</v>
      </c>
      <c r="I18" s="110"/>
      <c r="J18" s="111">
        <f>I18-J16</f>
        <v>0</v>
      </c>
      <c r="K18" s="112" t="e">
        <f>J18/J16</f>
        <v>#DIV/0!</v>
      </c>
      <c r="L18" s="110"/>
      <c r="M18" s="111">
        <f>L18-M16</f>
        <v>0</v>
      </c>
      <c r="N18" s="112" t="e">
        <f>M18/M16</f>
        <v>#DIV/0!</v>
      </c>
      <c r="O18" s="110"/>
      <c r="P18" s="111">
        <f>O18-P16</f>
        <v>0</v>
      </c>
      <c r="Q18" s="112" t="e">
        <f>P18/P16</f>
        <v>#DIV/0!</v>
      </c>
      <c r="R18" s="110"/>
      <c r="S18" s="111">
        <f>R18-S16</f>
        <v>0</v>
      </c>
      <c r="T18" s="112" t="e">
        <f>S18/S16</f>
        <v>#DIV/0!</v>
      </c>
      <c r="U18" s="110"/>
      <c r="V18" s="111">
        <f>U18-V16</f>
        <v>0</v>
      </c>
      <c r="W18" s="112" t="e">
        <f>V18/V16</f>
        <v>#DIV/0!</v>
      </c>
      <c r="X18" s="110"/>
      <c r="Y18" s="111">
        <f>X18-Y16</f>
        <v>0</v>
      </c>
      <c r="Z18" s="112" t="e">
        <f>Y18/Y16</f>
        <v>#DIV/0!</v>
      </c>
      <c r="AA18" s="110"/>
      <c r="AB18" s="111">
        <f>AA18-AB16</f>
        <v>0</v>
      </c>
      <c r="AC18" s="112" t="e">
        <f>AB18/AB16</f>
        <v>#DIV/0!</v>
      </c>
      <c r="AD18" s="110"/>
      <c r="AE18" s="111">
        <f>AD18-AE16</f>
        <v>0</v>
      </c>
      <c r="AF18" s="112" t="e">
        <f>AE18/AE16</f>
        <v>#DIV/0!</v>
      </c>
      <c r="AG18" s="110"/>
      <c r="AH18" s="111">
        <f>AG18-AH16</f>
        <v>0</v>
      </c>
      <c r="AI18" s="112" t="e">
        <f>AH18/AH16</f>
        <v>#DIV/0!</v>
      </c>
      <c r="AJ18" s="110"/>
      <c r="AK18" s="111">
        <f>AJ18-AK16</f>
        <v>0</v>
      </c>
      <c r="AL18" s="112" t="e">
        <f>AK18/AK16</f>
        <v>#DIV/0!</v>
      </c>
      <c r="AM18" s="110"/>
      <c r="AN18" s="111"/>
      <c r="AO18" s="112"/>
      <c r="AP18" s="110"/>
      <c r="AQ18" s="111"/>
      <c r="AR18" s="112"/>
      <c r="AS18" s="110"/>
      <c r="AT18" s="111"/>
      <c r="AU18" s="112"/>
      <c r="AV18" s="110"/>
      <c r="AW18" s="111">
        <f>AV18-AW16</f>
        <v>0</v>
      </c>
      <c r="AX18" s="112" t="e">
        <f>AW18/AW16</f>
        <v>#DIV/0!</v>
      </c>
      <c r="AY18" s="110"/>
      <c r="AZ18" s="111"/>
      <c r="BA18" s="112"/>
    </row>
    <row r="19" spans="1:53" x14ac:dyDescent="0.25">
      <c r="A19" s="7">
        <v>43168</v>
      </c>
      <c r="B19" s="64"/>
      <c r="C19" s="69">
        <f t="shared" ref="C19:C22" si="68">B19-B18</f>
        <v>0</v>
      </c>
      <c r="D19" s="70" t="e">
        <f t="shared" ref="D19:D22" si="69">C19/B18</f>
        <v>#DIV/0!</v>
      </c>
      <c r="E19" s="65"/>
      <c r="F19" s="64"/>
      <c r="G19" s="69">
        <f t="shared" ref="G19:G22" si="70">F19-F18</f>
        <v>0</v>
      </c>
      <c r="H19" s="108" t="e">
        <f t="shared" ref="H19:H22" si="71">G19/F18</f>
        <v>#DIV/0!</v>
      </c>
      <c r="I19" s="113"/>
      <c r="J19" s="69">
        <f>I19-I18</f>
        <v>0</v>
      </c>
      <c r="K19" s="114" t="e">
        <f t="shared" ref="K19:K22" si="72">J19/I18</f>
        <v>#DIV/0!</v>
      </c>
      <c r="L19" s="113"/>
      <c r="M19" s="69">
        <f t="shared" ref="M19:M22" si="73">L19-L18</f>
        <v>0</v>
      </c>
      <c r="N19" s="114" t="e">
        <f t="shared" ref="N19:N22" si="74">M19/L18</f>
        <v>#DIV/0!</v>
      </c>
      <c r="O19" s="113"/>
      <c r="P19" s="69">
        <f t="shared" ref="P19:P22" si="75">O19-O18</f>
        <v>0</v>
      </c>
      <c r="Q19" s="114" t="e">
        <f t="shared" ref="Q19:Q22" si="76">P19/O18</f>
        <v>#DIV/0!</v>
      </c>
      <c r="R19" s="113"/>
      <c r="S19" s="69">
        <f t="shared" ref="S19:S22" si="77">R19-R18</f>
        <v>0</v>
      </c>
      <c r="T19" s="114" t="e">
        <f t="shared" ref="T19:T22" si="78">S19/R18</f>
        <v>#DIV/0!</v>
      </c>
      <c r="U19" s="113"/>
      <c r="V19" s="69">
        <f t="shared" ref="V19:V22" si="79">U19-U18</f>
        <v>0</v>
      </c>
      <c r="W19" s="114" t="e">
        <f t="shared" ref="W19:W22" si="80">V19/U18</f>
        <v>#DIV/0!</v>
      </c>
      <c r="X19" s="113"/>
      <c r="Y19" s="69">
        <f t="shared" ref="Y19:Y22" si="81">X19-X18</f>
        <v>0</v>
      </c>
      <c r="Z19" s="114" t="e">
        <f t="shared" ref="Z19:Z22" si="82">Y19/X18</f>
        <v>#DIV/0!</v>
      </c>
      <c r="AA19" s="113"/>
      <c r="AB19" s="69">
        <f t="shared" ref="AB19:AB22" si="83">AA19-AA18</f>
        <v>0</v>
      </c>
      <c r="AC19" s="114" t="e">
        <f t="shared" ref="AC19:AC22" si="84">AB19/AA18</f>
        <v>#DIV/0!</v>
      </c>
      <c r="AD19" s="113"/>
      <c r="AE19" s="69">
        <f t="shared" ref="AE19:AE22" si="85">AD19-AD18</f>
        <v>0</v>
      </c>
      <c r="AF19" s="114" t="e">
        <f t="shared" ref="AF19:AF22" si="86">AE19/AD18</f>
        <v>#DIV/0!</v>
      </c>
      <c r="AG19" s="113"/>
      <c r="AH19" s="69">
        <f t="shared" ref="AH19:AH22" si="87">AG19-AG18</f>
        <v>0</v>
      </c>
      <c r="AI19" s="114" t="e">
        <f t="shared" ref="AI19:AI22" si="88">AH19/AG18</f>
        <v>#DIV/0!</v>
      </c>
      <c r="AJ19" s="113"/>
      <c r="AK19" s="69">
        <f t="shared" ref="AK19:AK22" si="89">AJ19-AJ18</f>
        <v>0</v>
      </c>
      <c r="AL19" s="114" t="e">
        <f t="shared" ref="AL19:AL22" si="90">AK19/AJ18</f>
        <v>#DIV/0!</v>
      </c>
      <c r="AM19" s="113"/>
      <c r="AN19" s="69">
        <f t="shared" ref="AN19:AN22" si="91">AM19-AM18</f>
        <v>0</v>
      </c>
      <c r="AO19" s="114" t="e">
        <f t="shared" ref="AO19:AO22" si="92">AN19/AM18</f>
        <v>#DIV/0!</v>
      </c>
      <c r="AP19" s="113"/>
      <c r="AQ19" s="69">
        <f t="shared" ref="AQ19:AQ22" si="93">AP19-AP18</f>
        <v>0</v>
      </c>
      <c r="AR19" s="114" t="e">
        <f t="shared" ref="AR19:AR22" si="94">AQ19/AP18</f>
        <v>#DIV/0!</v>
      </c>
      <c r="AS19" s="113"/>
      <c r="AT19" s="69">
        <f t="shared" ref="AT19:AT22" si="95">AS19-AS18</f>
        <v>0</v>
      </c>
      <c r="AU19" s="114" t="e">
        <f t="shared" ref="AU19:AU22" si="96">AT19/AS18</f>
        <v>#DIV/0!</v>
      </c>
      <c r="AV19" s="10"/>
      <c r="AW19" s="69">
        <f>AV19-AV18</f>
        <v>0</v>
      </c>
      <c r="AX19" s="114" t="e">
        <f>AW19/AV18</f>
        <v>#DIV/0!</v>
      </c>
      <c r="AY19" s="113"/>
      <c r="AZ19" s="69">
        <f t="shared" ref="AZ19:AZ22" si="97">AY19-AY18</f>
        <v>0</v>
      </c>
      <c r="BA19" s="114" t="e">
        <f t="shared" ref="BA19:BA22" si="98">AZ19/AY18</f>
        <v>#DIV/0!</v>
      </c>
    </row>
    <row r="20" spans="1:53" x14ac:dyDescent="0.25">
      <c r="A20" s="7">
        <v>43175</v>
      </c>
      <c r="B20" s="64"/>
      <c r="C20" s="69">
        <f t="shared" si="68"/>
        <v>0</v>
      </c>
      <c r="D20" s="70" t="e">
        <f t="shared" si="69"/>
        <v>#DIV/0!</v>
      </c>
      <c r="E20" s="65"/>
      <c r="F20" s="64"/>
      <c r="G20" s="69">
        <f t="shared" si="70"/>
        <v>0</v>
      </c>
      <c r="H20" s="108" t="e">
        <f t="shared" si="71"/>
        <v>#DIV/0!</v>
      </c>
      <c r="I20" s="113"/>
      <c r="J20" s="69">
        <f t="shared" ref="J20:J22" si="99">I20-I19</f>
        <v>0</v>
      </c>
      <c r="K20" s="114" t="e">
        <f t="shared" si="72"/>
        <v>#DIV/0!</v>
      </c>
      <c r="L20" s="113"/>
      <c r="M20" s="69">
        <f t="shared" si="73"/>
        <v>0</v>
      </c>
      <c r="N20" s="114" t="e">
        <f t="shared" si="74"/>
        <v>#DIV/0!</v>
      </c>
      <c r="O20" s="113"/>
      <c r="P20" s="69">
        <f t="shared" si="75"/>
        <v>0</v>
      </c>
      <c r="Q20" s="114" t="e">
        <f t="shared" si="76"/>
        <v>#DIV/0!</v>
      </c>
      <c r="R20" s="113"/>
      <c r="S20" s="69">
        <f t="shared" si="77"/>
        <v>0</v>
      </c>
      <c r="T20" s="114" t="e">
        <f t="shared" si="78"/>
        <v>#DIV/0!</v>
      </c>
      <c r="U20" s="113"/>
      <c r="V20" s="69">
        <f t="shared" si="79"/>
        <v>0</v>
      </c>
      <c r="W20" s="114" t="e">
        <f t="shared" si="80"/>
        <v>#DIV/0!</v>
      </c>
      <c r="X20" s="113"/>
      <c r="Y20" s="69">
        <f t="shared" si="81"/>
        <v>0</v>
      </c>
      <c r="Z20" s="114" t="e">
        <f t="shared" si="82"/>
        <v>#DIV/0!</v>
      </c>
      <c r="AA20" s="113"/>
      <c r="AB20" s="69">
        <f t="shared" si="83"/>
        <v>0</v>
      </c>
      <c r="AC20" s="114" t="e">
        <f t="shared" si="84"/>
        <v>#DIV/0!</v>
      </c>
      <c r="AD20" s="113"/>
      <c r="AE20" s="69">
        <f t="shared" si="85"/>
        <v>0</v>
      </c>
      <c r="AF20" s="114" t="e">
        <f t="shared" si="86"/>
        <v>#DIV/0!</v>
      </c>
      <c r="AG20" s="113"/>
      <c r="AH20" s="69">
        <f t="shared" si="87"/>
        <v>0</v>
      </c>
      <c r="AI20" s="114" t="e">
        <f t="shared" si="88"/>
        <v>#DIV/0!</v>
      </c>
      <c r="AJ20" s="113"/>
      <c r="AK20" s="69">
        <f t="shared" si="89"/>
        <v>0</v>
      </c>
      <c r="AL20" s="114" t="e">
        <f t="shared" si="90"/>
        <v>#DIV/0!</v>
      </c>
      <c r="AM20" s="113"/>
      <c r="AN20" s="69">
        <f t="shared" si="91"/>
        <v>0</v>
      </c>
      <c r="AO20" s="114" t="e">
        <f t="shared" si="92"/>
        <v>#DIV/0!</v>
      </c>
      <c r="AP20" s="113"/>
      <c r="AQ20" s="69">
        <f t="shared" si="93"/>
        <v>0</v>
      </c>
      <c r="AR20" s="114" t="e">
        <f t="shared" si="94"/>
        <v>#DIV/0!</v>
      </c>
      <c r="AS20" s="113"/>
      <c r="AT20" s="69">
        <f t="shared" si="95"/>
        <v>0</v>
      </c>
      <c r="AU20" s="114" t="e">
        <f t="shared" si="96"/>
        <v>#DIV/0!</v>
      </c>
      <c r="AV20" s="113"/>
      <c r="AW20" s="69">
        <f>AV20-AV19</f>
        <v>0</v>
      </c>
      <c r="AX20" s="114" t="e">
        <f>AW20/AV19</f>
        <v>#DIV/0!</v>
      </c>
      <c r="AY20" s="113"/>
      <c r="AZ20" s="69">
        <f t="shared" si="97"/>
        <v>0</v>
      </c>
      <c r="BA20" s="114" t="e">
        <f t="shared" si="98"/>
        <v>#DIV/0!</v>
      </c>
    </row>
    <row r="21" spans="1:53" x14ac:dyDescent="0.25">
      <c r="A21" s="7">
        <v>43182</v>
      </c>
      <c r="B21" s="64"/>
      <c r="C21" s="69">
        <f t="shared" si="68"/>
        <v>0</v>
      </c>
      <c r="D21" s="70" t="e">
        <f t="shared" si="69"/>
        <v>#DIV/0!</v>
      </c>
      <c r="E21" s="65"/>
      <c r="F21" s="64"/>
      <c r="G21" s="69">
        <f t="shared" si="70"/>
        <v>0</v>
      </c>
      <c r="H21" s="108" t="e">
        <f t="shared" si="71"/>
        <v>#DIV/0!</v>
      </c>
      <c r="I21" s="113"/>
      <c r="J21" s="69">
        <f t="shared" si="99"/>
        <v>0</v>
      </c>
      <c r="K21" s="114" t="e">
        <f t="shared" si="72"/>
        <v>#DIV/0!</v>
      </c>
      <c r="L21" s="113"/>
      <c r="M21" s="69">
        <f t="shared" si="73"/>
        <v>0</v>
      </c>
      <c r="N21" s="114" t="e">
        <f t="shared" si="74"/>
        <v>#DIV/0!</v>
      </c>
      <c r="O21" s="113"/>
      <c r="P21" s="69">
        <f t="shared" si="75"/>
        <v>0</v>
      </c>
      <c r="Q21" s="114" t="e">
        <f t="shared" si="76"/>
        <v>#DIV/0!</v>
      </c>
      <c r="R21" s="113"/>
      <c r="S21" s="69">
        <f t="shared" si="77"/>
        <v>0</v>
      </c>
      <c r="T21" s="114" t="e">
        <f t="shared" si="78"/>
        <v>#DIV/0!</v>
      </c>
      <c r="U21" s="113"/>
      <c r="V21" s="69">
        <f t="shared" si="79"/>
        <v>0</v>
      </c>
      <c r="W21" s="114" t="e">
        <f t="shared" si="80"/>
        <v>#DIV/0!</v>
      </c>
      <c r="X21" s="113"/>
      <c r="Y21" s="69">
        <f t="shared" si="81"/>
        <v>0</v>
      </c>
      <c r="Z21" s="114" t="e">
        <f t="shared" si="82"/>
        <v>#DIV/0!</v>
      </c>
      <c r="AA21" s="113"/>
      <c r="AB21" s="69">
        <f t="shared" si="83"/>
        <v>0</v>
      </c>
      <c r="AC21" s="114" t="e">
        <f t="shared" si="84"/>
        <v>#DIV/0!</v>
      </c>
      <c r="AD21" s="113"/>
      <c r="AE21" s="69">
        <f t="shared" si="85"/>
        <v>0</v>
      </c>
      <c r="AF21" s="114" t="e">
        <f t="shared" si="86"/>
        <v>#DIV/0!</v>
      </c>
      <c r="AG21" s="113"/>
      <c r="AH21" s="69">
        <f t="shared" si="87"/>
        <v>0</v>
      </c>
      <c r="AI21" s="114" t="e">
        <f t="shared" si="88"/>
        <v>#DIV/0!</v>
      </c>
      <c r="AJ21" s="113"/>
      <c r="AK21" s="69">
        <f t="shared" si="89"/>
        <v>0</v>
      </c>
      <c r="AL21" s="114" t="e">
        <f t="shared" si="90"/>
        <v>#DIV/0!</v>
      </c>
      <c r="AM21" s="113"/>
      <c r="AN21" s="69">
        <f t="shared" si="91"/>
        <v>0</v>
      </c>
      <c r="AO21" s="114" t="e">
        <f t="shared" si="92"/>
        <v>#DIV/0!</v>
      </c>
      <c r="AP21" s="113"/>
      <c r="AQ21" s="69">
        <f t="shared" si="93"/>
        <v>0</v>
      </c>
      <c r="AR21" s="114" t="e">
        <f t="shared" si="94"/>
        <v>#DIV/0!</v>
      </c>
      <c r="AS21" s="113"/>
      <c r="AT21" s="69">
        <f t="shared" si="95"/>
        <v>0</v>
      </c>
      <c r="AU21" s="114" t="e">
        <f t="shared" si="96"/>
        <v>#DIV/0!</v>
      </c>
      <c r="AV21" s="113"/>
      <c r="AW21" s="69">
        <f t="shared" ref="AW21:AW22" si="100">AV21-AV20</f>
        <v>0</v>
      </c>
      <c r="AX21" s="114" t="e">
        <f t="shared" ref="AX21:AX22" si="101">AW21/AV20</f>
        <v>#DIV/0!</v>
      </c>
      <c r="AY21" s="113"/>
      <c r="AZ21" s="69">
        <f t="shared" si="97"/>
        <v>0</v>
      </c>
      <c r="BA21" s="114" t="e">
        <f t="shared" si="98"/>
        <v>#DIV/0!</v>
      </c>
    </row>
    <row r="22" spans="1:53" x14ac:dyDescent="0.25">
      <c r="A22" s="7">
        <v>43189</v>
      </c>
      <c r="B22" s="64"/>
      <c r="C22" s="69">
        <f t="shared" si="68"/>
        <v>0</v>
      </c>
      <c r="D22" s="70" t="e">
        <f t="shared" si="69"/>
        <v>#DIV/0!</v>
      </c>
      <c r="E22" s="65"/>
      <c r="F22" s="64"/>
      <c r="G22" s="69">
        <f t="shared" si="70"/>
        <v>0</v>
      </c>
      <c r="H22" s="108" t="e">
        <f t="shared" si="71"/>
        <v>#DIV/0!</v>
      </c>
      <c r="I22" s="113"/>
      <c r="J22" s="69">
        <f t="shared" si="99"/>
        <v>0</v>
      </c>
      <c r="K22" s="114" t="e">
        <f t="shared" si="72"/>
        <v>#DIV/0!</v>
      </c>
      <c r="L22" s="113"/>
      <c r="M22" s="69">
        <f t="shared" si="73"/>
        <v>0</v>
      </c>
      <c r="N22" s="114" t="e">
        <f t="shared" si="74"/>
        <v>#DIV/0!</v>
      </c>
      <c r="O22" s="113"/>
      <c r="P22" s="69">
        <f t="shared" si="75"/>
        <v>0</v>
      </c>
      <c r="Q22" s="114" t="e">
        <f t="shared" si="76"/>
        <v>#DIV/0!</v>
      </c>
      <c r="R22" s="113"/>
      <c r="S22" s="69">
        <f t="shared" si="77"/>
        <v>0</v>
      </c>
      <c r="T22" s="114" t="e">
        <f t="shared" si="78"/>
        <v>#DIV/0!</v>
      </c>
      <c r="U22" s="113"/>
      <c r="V22" s="69">
        <f t="shared" si="79"/>
        <v>0</v>
      </c>
      <c r="W22" s="114" t="e">
        <f t="shared" si="80"/>
        <v>#DIV/0!</v>
      </c>
      <c r="X22" s="113"/>
      <c r="Y22" s="69">
        <f t="shared" si="81"/>
        <v>0</v>
      </c>
      <c r="Z22" s="114" t="e">
        <f t="shared" si="82"/>
        <v>#DIV/0!</v>
      </c>
      <c r="AA22" s="113"/>
      <c r="AB22" s="69">
        <f t="shared" si="83"/>
        <v>0</v>
      </c>
      <c r="AC22" s="114" t="e">
        <f t="shared" si="84"/>
        <v>#DIV/0!</v>
      </c>
      <c r="AD22" s="113"/>
      <c r="AE22" s="69">
        <f t="shared" si="85"/>
        <v>0</v>
      </c>
      <c r="AF22" s="114" t="e">
        <f t="shared" si="86"/>
        <v>#DIV/0!</v>
      </c>
      <c r="AG22" s="113"/>
      <c r="AH22" s="69">
        <f t="shared" si="87"/>
        <v>0</v>
      </c>
      <c r="AI22" s="114" t="e">
        <f t="shared" si="88"/>
        <v>#DIV/0!</v>
      </c>
      <c r="AJ22" s="113"/>
      <c r="AK22" s="69">
        <f t="shared" si="89"/>
        <v>0</v>
      </c>
      <c r="AL22" s="114" t="e">
        <f t="shared" si="90"/>
        <v>#DIV/0!</v>
      </c>
      <c r="AM22" s="113"/>
      <c r="AN22" s="69">
        <f t="shared" si="91"/>
        <v>0</v>
      </c>
      <c r="AO22" s="114" t="e">
        <f t="shared" si="92"/>
        <v>#DIV/0!</v>
      </c>
      <c r="AP22" s="113"/>
      <c r="AQ22" s="69">
        <f t="shared" si="93"/>
        <v>0</v>
      </c>
      <c r="AR22" s="114" t="e">
        <f t="shared" si="94"/>
        <v>#DIV/0!</v>
      </c>
      <c r="AS22" s="113"/>
      <c r="AT22" s="69">
        <f t="shared" si="95"/>
        <v>0</v>
      </c>
      <c r="AU22" s="114" t="e">
        <f t="shared" si="96"/>
        <v>#DIV/0!</v>
      </c>
      <c r="AV22" s="113"/>
      <c r="AW22" s="69">
        <f t="shared" si="100"/>
        <v>0</v>
      </c>
      <c r="AX22" s="114" t="e">
        <f t="shared" si="101"/>
        <v>#DIV/0!</v>
      </c>
      <c r="AY22" s="113"/>
      <c r="AZ22" s="69">
        <f t="shared" si="97"/>
        <v>0</v>
      </c>
      <c r="BA22" s="114" t="e">
        <f t="shared" si="98"/>
        <v>#DIV/0!</v>
      </c>
    </row>
    <row r="23" spans="1:53" ht="15.75" thickBot="1" x14ac:dyDescent="0.3">
      <c r="A23" s="7"/>
      <c r="B23" s="77" t="s">
        <v>18</v>
      </c>
      <c r="C23" s="78">
        <f>SUM(B18,C19:C22)</f>
        <v>0</v>
      </c>
      <c r="D23" s="79"/>
      <c r="E23" s="80"/>
      <c r="F23" s="35" t="s">
        <v>18</v>
      </c>
      <c r="G23" s="78">
        <f>SUM(F18,G19:G22)</f>
        <v>0</v>
      </c>
      <c r="H23" s="109"/>
      <c r="I23" s="35" t="s">
        <v>18</v>
      </c>
      <c r="J23" s="116">
        <f>SUM(I18,J19:J22)</f>
        <v>0</v>
      </c>
      <c r="K23" s="117"/>
      <c r="L23" s="35" t="s">
        <v>18</v>
      </c>
      <c r="M23" s="116">
        <f>SUM(L18,M19:M22)</f>
        <v>0</v>
      </c>
      <c r="N23" s="117"/>
      <c r="O23" s="35" t="s">
        <v>18</v>
      </c>
      <c r="P23" s="116">
        <f>SUM(O18,P19:P22)</f>
        <v>0</v>
      </c>
      <c r="Q23" s="117"/>
      <c r="R23" s="35" t="s">
        <v>18</v>
      </c>
      <c r="S23" s="116">
        <f>SUM(R18,S19:S22)</f>
        <v>0</v>
      </c>
      <c r="T23" s="117"/>
      <c r="U23" s="115"/>
      <c r="V23" s="116">
        <f>SUM(U18,V19:V22)</f>
        <v>0</v>
      </c>
      <c r="W23" s="117"/>
      <c r="X23" s="115"/>
      <c r="Y23" s="116">
        <f>SUM(X18,Y19:Y22)</f>
        <v>0</v>
      </c>
      <c r="Z23" s="117"/>
      <c r="AA23" s="115"/>
      <c r="AB23" s="116">
        <f>SUM(AA18,AB19:AB22)</f>
        <v>0</v>
      </c>
      <c r="AC23" s="117"/>
      <c r="AD23" s="115"/>
      <c r="AE23" s="116">
        <f>SUM(AD18,AE19:AE22)</f>
        <v>0</v>
      </c>
      <c r="AF23" s="117"/>
      <c r="AG23" s="115"/>
      <c r="AH23" s="116">
        <f>SUM(AG18,AH19:AH22)</f>
        <v>0</v>
      </c>
      <c r="AI23" s="117"/>
      <c r="AJ23" s="115"/>
      <c r="AK23" s="116">
        <f>SUM(AJ18,AK19:AK22)</f>
        <v>0</v>
      </c>
      <c r="AL23" s="117"/>
      <c r="AM23" s="115"/>
      <c r="AN23" s="116">
        <f>SUM(AM18,AN19:AN22)</f>
        <v>0</v>
      </c>
      <c r="AO23" s="117"/>
      <c r="AP23" s="115"/>
      <c r="AQ23" s="116">
        <f>SUM(AP18,AQ19:AQ22)</f>
        <v>0</v>
      </c>
      <c r="AR23" s="117"/>
      <c r="AS23" s="115"/>
      <c r="AT23" s="116">
        <f>SUM(AS18,AT19:AT22)</f>
        <v>0</v>
      </c>
      <c r="AU23" s="117"/>
      <c r="AV23" s="115"/>
      <c r="AW23" s="116">
        <f>SUM(AV18,AW19:AW22)</f>
        <v>0</v>
      </c>
      <c r="AX23" s="117"/>
      <c r="AY23" s="115"/>
      <c r="AZ23" s="116">
        <f>SUM(AY18,AZ19:AZ22)</f>
        <v>0</v>
      </c>
      <c r="BA23" s="117"/>
    </row>
    <row r="24" spans="1:53" s="25" customFormat="1" ht="15.75" thickBot="1" x14ac:dyDescent="0.3">
      <c r="A24" s="88"/>
      <c r="C24" s="27"/>
      <c r="D24" s="26"/>
      <c r="G24" s="27"/>
      <c r="H24" s="26"/>
      <c r="J24" s="27"/>
      <c r="K24" s="26"/>
      <c r="M24" s="27"/>
      <c r="N24" s="26"/>
      <c r="P24" s="27"/>
      <c r="Q24" s="26"/>
      <c r="S24" s="27"/>
      <c r="T24" s="26"/>
      <c r="V24" s="27"/>
      <c r="W24" s="26"/>
      <c r="Y24" s="27"/>
      <c r="Z24" s="26"/>
      <c r="AB24" s="27"/>
      <c r="AC24" s="26"/>
      <c r="AE24" s="27"/>
      <c r="AF24" s="26"/>
      <c r="AH24" s="27"/>
      <c r="AI24" s="26"/>
      <c r="AK24" s="27"/>
      <c r="AL24" s="26"/>
      <c r="AN24" s="27"/>
      <c r="AO24" s="26"/>
      <c r="AQ24" s="27"/>
      <c r="AR24" s="26"/>
      <c r="AT24" s="27"/>
      <c r="AU24" s="26"/>
      <c r="AW24" s="27"/>
      <c r="AX24" s="26"/>
      <c r="AZ24" s="27"/>
      <c r="BA24" s="26"/>
    </row>
    <row r="25" spans="1:53" x14ac:dyDescent="0.25">
      <c r="A25" s="7">
        <v>43196</v>
      </c>
      <c r="B25" s="73"/>
      <c r="C25" s="139">
        <f>B25-B22</f>
        <v>0</v>
      </c>
      <c r="D25" s="141" t="e">
        <f>C25/B22</f>
        <v>#DIV/0!</v>
      </c>
      <c r="E25" s="75"/>
      <c r="F25" s="73"/>
      <c r="G25" s="94">
        <f>F25-F22</f>
        <v>0</v>
      </c>
      <c r="H25" s="133" t="e">
        <f>G25/F22</f>
        <v>#DIV/0!</v>
      </c>
      <c r="I25" s="110"/>
      <c r="J25" s="111">
        <f>I25-I22</f>
        <v>0</v>
      </c>
      <c r="K25" s="121" t="e">
        <f>J25/I22</f>
        <v>#DIV/0!</v>
      </c>
      <c r="L25" s="110"/>
      <c r="M25" s="111">
        <f>L25-L22</f>
        <v>0</v>
      </c>
      <c r="N25" s="121" t="e">
        <f>M25/L22</f>
        <v>#DIV/0!</v>
      </c>
      <c r="O25" s="110"/>
      <c r="P25" s="111">
        <f>O25-O22</f>
        <v>0</v>
      </c>
      <c r="Q25" s="121" t="e">
        <f>P25/O22</f>
        <v>#DIV/0!</v>
      </c>
      <c r="R25" s="110"/>
      <c r="S25" s="111">
        <f>R25-R22</f>
        <v>0</v>
      </c>
      <c r="T25" s="121" t="e">
        <f>S25/R22</f>
        <v>#DIV/0!</v>
      </c>
      <c r="U25" s="110"/>
      <c r="V25" s="111">
        <f>U25-U22</f>
        <v>0</v>
      </c>
      <c r="W25" s="121" t="e">
        <f>V25/U22</f>
        <v>#DIV/0!</v>
      </c>
      <c r="X25" s="110"/>
      <c r="Y25" s="111">
        <f>X25-X22</f>
        <v>0</v>
      </c>
      <c r="Z25" s="121" t="e">
        <f>Y25/X22</f>
        <v>#DIV/0!</v>
      </c>
      <c r="AA25" s="110"/>
      <c r="AB25" s="111">
        <f>AA25-AA22</f>
        <v>0</v>
      </c>
      <c r="AC25" s="121" t="e">
        <f>AB25/AA22</f>
        <v>#DIV/0!</v>
      </c>
      <c r="AD25" s="110"/>
      <c r="AE25" s="111">
        <f>AD25-AD22</f>
        <v>0</v>
      </c>
      <c r="AF25" s="148" t="e">
        <f>AE25/AD22</f>
        <v>#DIV/0!</v>
      </c>
      <c r="AG25" s="110"/>
      <c r="AH25" s="111">
        <f>AG25-AG22</f>
        <v>0</v>
      </c>
      <c r="AI25" s="148" t="e">
        <f>AH25/AG22</f>
        <v>#DIV/0!</v>
      </c>
      <c r="AJ25" s="110"/>
      <c r="AK25" s="111">
        <f>AJ25-AJ22</f>
        <v>0</v>
      </c>
      <c r="AL25" s="121" t="e">
        <f>AK25/AJ22</f>
        <v>#DIV/0!</v>
      </c>
      <c r="AM25" s="110"/>
      <c r="AN25" s="120"/>
      <c r="AO25" s="121"/>
      <c r="AP25" s="110"/>
      <c r="AQ25" s="120"/>
      <c r="AR25" s="121"/>
      <c r="AS25" s="110"/>
      <c r="AT25" s="120"/>
      <c r="AU25" s="121"/>
      <c r="AV25" s="110"/>
      <c r="AW25" s="111">
        <f>AV25-AV22</f>
        <v>0</v>
      </c>
      <c r="AX25" s="121" t="e">
        <f>AW25/AV22</f>
        <v>#DIV/0!</v>
      </c>
      <c r="AY25" s="110"/>
      <c r="AZ25" s="120"/>
      <c r="BA25" s="121"/>
    </row>
    <row r="26" spans="1:53" x14ac:dyDescent="0.25">
      <c r="A26" s="7">
        <v>43203</v>
      </c>
      <c r="B26" s="64"/>
      <c r="C26" s="69">
        <f>B26-B25</f>
        <v>0</v>
      </c>
      <c r="D26" s="70" t="e">
        <f t="shared" ref="D26:D28" si="102">C26/B25</f>
        <v>#DIV/0!</v>
      </c>
      <c r="E26" s="65"/>
      <c r="F26" s="64"/>
      <c r="G26" s="69">
        <f>F26-F25</f>
        <v>0</v>
      </c>
      <c r="H26" s="108" t="e">
        <f t="shared" ref="H26:H28" si="103">G26/F25</f>
        <v>#DIV/0!</v>
      </c>
      <c r="I26" s="113"/>
      <c r="J26" s="69">
        <f>I26-I25</f>
        <v>0</v>
      </c>
      <c r="K26" s="114" t="e">
        <f t="shared" ref="K26:K28" si="104">J26/I25</f>
        <v>#DIV/0!</v>
      </c>
      <c r="L26" s="113"/>
      <c r="M26" s="69">
        <f>L26-L25</f>
        <v>0</v>
      </c>
      <c r="N26" s="114" t="e">
        <f t="shared" ref="N26:N28" si="105">M26/L25</f>
        <v>#DIV/0!</v>
      </c>
      <c r="O26" s="113"/>
      <c r="P26" s="69">
        <f>O26-O25</f>
        <v>0</v>
      </c>
      <c r="Q26" s="114" t="e">
        <f t="shared" ref="Q26:Q28" si="106">P26/O25</f>
        <v>#DIV/0!</v>
      </c>
      <c r="R26" s="113"/>
      <c r="S26" s="69">
        <f>R26-R25</f>
        <v>0</v>
      </c>
      <c r="T26" s="114" t="e">
        <f t="shared" ref="T26:T28" si="107">S26/R25</f>
        <v>#DIV/0!</v>
      </c>
      <c r="U26" s="113"/>
      <c r="V26" s="69">
        <f>U26-U25</f>
        <v>0</v>
      </c>
      <c r="W26" s="114" t="e">
        <f t="shared" ref="W26:W28" si="108">V26/U25</f>
        <v>#DIV/0!</v>
      </c>
      <c r="X26" s="113"/>
      <c r="Y26" s="69">
        <f>X26-X25</f>
        <v>0</v>
      </c>
      <c r="Z26" s="114" t="e">
        <f t="shared" ref="Z26:Z28" si="109">Y26/X25</f>
        <v>#DIV/0!</v>
      </c>
      <c r="AA26" s="113"/>
      <c r="AB26" s="69">
        <f>AA26-AA25</f>
        <v>0</v>
      </c>
      <c r="AC26" s="114" t="e">
        <f t="shared" ref="AC26:AC28" si="110">AB26/AA25</f>
        <v>#DIV/0!</v>
      </c>
      <c r="AD26" s="113"/>
      <c r="AE26" s="69">
        <f>AD26-AD25</f>
        <v>0</v>
      </c>
      <c r="AF26" s="114" t="e">
        <f t="shared" ref="AF26:AF28" si="111">AE26/AD25</f>
        <v>#DIV/0!</v>
      </c>
      <c r="AG26" s="113"/>
      <c r="AH26" s="69">
        <f>AG26-AG25</f>
        <v>0</v>
      </c>
      <c r="AI26" s="114" t="e">
        <f t="shared" ref="AI26:AI28" si="112">AH26/AG25</f>
        <v>#DIV/0!</v>
      </c>
      <c r="AJ26" s="113"/>
      <c r="AK26" s="69">
        <f>AJ26-AJ25</f>
        <v>0</v>
      </c>
      <c r="AL26" s="114" t="e">
        <f t="shared" ref="AL26:AL28" si="113">AK26/AJ25</f>
        <v>#DIV/0!</v>
      </c>
      <c r="AM26" s="113"/>
      <c r="AN26" s="69">
        <f>AM26-AM25</f>
        <v>0</v>
      </c>
      <c r="AO26" s="114" t="e">
        <f t="shared" ref="AO26:AO28" si="114">AN26/AM25</f>
        <v>#DIV/0!</v>
      </c>
      <c r="AP26" s="113"/>
      <c r="AQ26" s="69">
        <f>AP26-AP25</f>
        <v>0</v>
      </c>
      <c r="AR26" s="114" t="e">
        <f t="shared" ref="AR26:AR28" si="115">AQ26/AP25</f>
        <v>#DIV/0!</v>
      </c>
      <c r="AS26" s="113"/>
      <c r="AT26" s="69">
        <f>AS26-AS25</f>
        <v>0</v>
      </c>
      <c r="AU26" s="114" t="e">
        <f t="shared" ref="AU26:AU28" si="116">AT26/AS25</f>
        <v>#DIV/0!</v>
      </c>
      <c r="AV26" s="113"/>
      <c r="AW26" s="69">
        <f>AV26-AV25</f>
        <v>0</v>
      </c>
      <c r="AX26" s="114" t="e">
        <f t="shared" ref="AX26:AX28" si="117">AW26/AV25</f>
        <v>#DIV/0!</v>
      </c>
      <c r="AY26" s="113"/>
      <c r="AZ26" s="69">
        <f>AY26-AY25</f>
        <v>0</v>
      </c>
      <c r="BA26" s="114" t="e">
        <f t="shared" ref="BA26:BA28" si="118">AZ26/AY25</f>
        <v>#DIV/0!</v>
      </c>
    </row>
    <row r="27" spans="1:53" x14ac:dyDescent="0.25">
      <c r="A27" s="7">
        <v>43210</v>
      </c>
      <c r="B27" s="64"/>
      <c r="C27" s="69">
        <f t="shared" ref="C27:C28" si="119">B27-B26</f>
        <v>0</v>
      </c>
      <c r="D27" s="70" t="e">
        <f t="shared" si="102"/>
        <v>#DIV/0!</v>
      </c>
      <c r="E27" s="65"/>
      <c r="F27" s="64"/>
      <c r="G27" s="69">
        <f t="shared" ref="G27:G28" si="120">F27-F26</f>
        <v>0</v>
      </c>
      <c r="H27" s="108" t="e">
        <f t="shared" si="103"/>
        <v>#DIV/0!</v>
      </c>
      <c r="I27" s="113"/>
      <c r="J27" s="69">
        <f t="shared" ref="J27:J28" si="121">I27-I26</f>
        <v>0</v>
      </c>
      <c r="K27" s="114" t="e">
        <f t="shared" si="104"/>
        <v>#DIV/0!</v>
      </c>
      <c r="L27" s="113"/>
      <c r="M27" s="69">
        <f t="shared" ref="M27:M28" si="122">L27-L26</f>
        <v>0</v>
      </c>
      <c r="N27" s="114" t="e">
        <f t="shared" si="105"/>
        <v>#DIV/0!</v>
      </c>
      <c r="O27" s="113"/>
      <c r="P27" s="69">
        <f t="shared" ref="P27:P28" si="123">O27-O26</f>
        <v>0</v>
      </c>
      <c r="Q27" s="114" t="e">
        <f t="shared" si="106"/>
        <v>#DIV/0!</v>
      </c>
      <c r="R27" s="113"/>
      <c r="S27" s="69">
        <f t="shared" ref="S27:S28" si="124">R27-R26</f>
        <v>0</v>
      </c>
      <c r="T27" s="114" t="e">
        <f t="shared" si="107"/>
        <v>#DIV/0!</v>
      </c>
      <c r="U27" s="113"/>
      <c r="V27" s="69">
        <f t="shared" ref="V27:V28" si="125">U27-U26</f>
        <v>0</v>
      </c>
      <c r="W27" s="114" t="e">
        <f t="shared" si="108"/>
        <v>#DIV/0!</v>
      </c>
      <c r="X27" s="113"/>
      <c r="Y27" s="69">
        <f t="shared" ref="Y27:Y28" si="126">X27-X26</f>
        <v>0</v>
      </c>
      <c r="Z27" s="114" t="e">
        <f t="shared" si="109"/>
        <v>#DIV/0!</v>
      </c>
      <c r="AA27" s="113"/>
      <c r="AB27" s="69">
        <f t="shared" ref="AB27:AB28" si="127">AA27-AA26</f>
        <v>0</v>
      </c>
      <c r="AC27" s="114" t="e">
        <f t="shared" si="110"/>
        <v>#DIV/0!</v>
      </c>
      <c r="AD27" s="113"/>
      <c r="AE27" s="69">
        <f t="shared" ref="AE27:AE28" si="128">AD27-AD26</f>
        <v>0</v>
      </c>
      <c r="AF27" s="114" t="e">
        <f t="shared" si="111"/>
        <v>#DIV/0!</v>
      </c>
      <c r="AG27" s="113"/>
      <c r="AH27" s="69">
        <f t="shared" ref="AH27:AH28" si="129">AG27-AG26</f>
        <v>0</v>
      </c>
      <c r="AI27" s="114" t="e">
        <f t="shared" si="112"/>
        <v>#DIV/0!</v>
      </c>
      <c r="AJ27" s="113"/>
      <c r="AK27" s="69">
        <f t="shared" ref="AK27:AK28" si="130">AJ27-AJ26</f>
        <v>0</v>
      </c>
      <c r="AL27" s="114" t="e">
        <f t="shared" si="113"/>
        <v>#DIV/0!</v>
      </c>
      <c r="AM27" s="113"/>
      <c r="AN27" s="69">
        <f t="shared" ref="AN27:AN28" si="131">AM27-AM26</f>
        <v>0</v>
      </c>
      <c r="AO27" s="114" t="e">
        <f t="shared" si="114"/>
        <v>#DIV/0!</v>
      </c>
      <c r="AP27" s="113"/>
      <c r="AQ27" s="69">
        <f t="shared" ref="AQ27:AQ28" si="132">AP27-AP26</f>
        <v>0</v>
      </c>
      <c r="AR27" s="114" t="e">
        <f t="shared" si="115"/>
        <v>#DIV/0!</v>
      </c>
      <c r="AS27" s="113"/>
      <c r="AT27" s="69">
        <f t="shared" ref="AT27:AT28" si="133">AS27-AS26</f>
        <v>0</v>
      </c>
      <c r="AU27" s="114" t="e">
        <f t="shared" si="116"/>
        <v>#DIV/0!</v>
      </c>
      <c r="AV27" s="113"/>
      <c r="AW27" s="69">
        <f t="shared" ref="AW27:AW28" si="134">AV27-AV26</f>
        <v>0</v>
      </c>
      <c r="AX27" s="114" t="e">
        <f t="shared" si="117"/>
        <v>#DIV/0!</v>
      </c>
      <c r="AY27" s="113"/>
      <c r="AZ27" s="69">
        <f t="shared" ref="AZ27:AZ28" si="135">AY27-AY26</f>
        <v>0</v>
      </c>
      <c r="BA27" s="114" t="e">
        <f t="shared" si="118"/>
        <v>#DIV/0!</v>
      </c>
    </row>
    <row r="28" spans="1:53" x14ac:dyDescent="0.25">
      <c r="A28" s="7">
        <v>43217</v>
      </c>
      <c r="B28" s="64"/>
      <c r="C28" s="69">
        <f t="shared" si="119"/>
        <v>0</v>
      </c>
      <c r="D28" s="70" t="e">
        <f t="shared" si="102"/>
        <v>#DIV/0!</v>
      </c>
      <c r="E28" s="65"/>
      <c r="F28" s="64"/>
      <c r="G28" s="69">
        <f t="shared" si="120"/>
        <v>0</v>
      </c>
      <c r="H28" s="108" t="e">
        <f t="shared" si="103"/>
        <v>#DIV/0!</v>
      </c>
      <c r="I28" s="113"/>
      <c r="J28" s="69">
        <f t="shared" si="121"/>
        <v>0</v>
      </c>
      <c r="K28" s="114" t="e">
        <f t="shared" si="104"/>
        <v>#DIV/0!</v>
      </c>
      <c r="L28" s="113"/>
      <c r="M28" s="69">
        <f t="shared" si="122"/>
        <v>0</v>
      </c>
      <c r="N28" s="114" t="e">
        <f t="shared" si="105"/>
        <v>#DIV/0!</v>
      </c>
      <c r="O28" s="113"/>
      <c r="P28" s="69">
        <f t="shared" si="123"/>
        <v>0</v>
      </c>
      <c r="Q28" s="114" t="e">
        <f t="shared" si="106"/>
        <v>#DIV/0!</v>
      </c>
      <c r="R28" s="113"/>
      <c r="S28" s="69">
        <f t="shared" si="124"/>
        <v>0</v>
      </c>
      <c r="T28" s="114" t="e">
        <f t="shared" si="107"/>
        <v>#DIV/0!</v>
      </c>
      <c r="U28" s="113"/>
      <c r="V28" s="69">
        <f t="shared" si="125"/>
        <v>0</v>
      </c>
      <c r="W28" s="114" t="e">
        <f t="shared" si="108"/>
        <v>#DIV/0!</v>
      </c>
      <c r="X28" s="113"/>
      <c r="Y28" s="69">
        <f t="shared" si="126"/>
        <v>0</v>
      </c>
      <c r="Z28" s="114" t="e">
        <f t="shared" si="109"/>
        <v>#DIV/0!</v>
      </c>
      <c r="AA28" s="113"/>
      <c r="AB28" s="69">
        <f t="shared" si="127"/>
        <v>0</v>
      </c>
      <c r="AC28" s="114" t="e">
        <f t="shared" si="110"/>
        <v>#DIV/0!</v>
      </c>
      <c r="AD28" s="113"/>
      <c r="AE28" s="69">
        <f t="shared" si="128"/>
        <v>0</v>
      </c>
      <c r="AF28" s="114" t="e">
        <f t="shared" si="111"/>
        <v>#DIV/0!</v>
      </c>
      <c r="AG28" s="113"/>
      <c r="AH28" s="69">
        <f t="shared" si="129"/>
        <v>0</v>
      </c>
      <c r="AI28" s="114" t="e">
        <f t="shared" si="112"/>
        <v>#DIV/0!</v>
      </c>
      <c r="AJ28" s="113"/>
      <c r="AK28" s="69">
        <f t="shared" si="130"/>
        <v>0</v>
      </c>
      <c r="AL28" s="114" t="e">
        <f t="shared" si="113"/>
        <v>#DIV/0!</v>
      </c>
      <c r="AM28" s="113"/>
      <c r="AN28" s="69">
        <f t="shared" si="131"/>
        <v>0</v>
      </c>
      <c r="AO28" s="114" t="e">
        <f t="shared" si="114"/>
        <v>#DIV/0!</v>
      </c>
      <c r="AP28" s="113"/>
      <c r="AQ28" s="69">
        <f t="shared" si="132"/>
        <v>0</v>
      </c>
      <c r="AR28" s="114" t="e">
        <f t="shared" si="115"/>
        <v>#DIV/0!</v>
      </c>
      <c r="AS28" s="113"/>
      <c r="AT28" s="69">
        <f t="shared" si="133"/>
        <v>0</v>
      </c>
      <c r="AU28" s="114" t="e">
        <f t="shared" si="116"/>
        <v>#DIV/0!</v>
      </c>
      <c r="AV28" s="113"/>
      <c r="AW28" s="69">
        <f t="shared" si="134"/>
        <v>0</v>
      </c>
      <c r="AX28" s="114" t="e">
        <f t="shared" si="117"/>
        <v>#DIV/0!</v>
      </c>
      <c r="AY28" s="113"/>
      <c r="AZ28" s="69">
        <f t="shared" si="135"/>
        <v>0</v>
      </c>
      <c r="BA28" s="114" t="e">
        <f t="shared" si="118"/>
        <v>#DIV/0!</v>
      </c>
    </row>
    <row r="29" spans="1:53" ht="15.75" thickBot="1" x14ac:dyDescent="0.3">
      <c r="A29" s="8"/>
      <c r="B29" s="77" t="s">
        <v>18</v>
      </c>
      <c r="C29" s="78">
        <f>SUM(B25,C26:C28)</f>
        <v>0</v>
      </c>
      <c r="D29" s="79"/>
      <c r="E29" s="80"/>
      <c r="F29" s="35" t="s">
        <v>18</v>
      </c>
      <c r="G29" s="78">
        <f>SUM(F25,G26:G28)</f>
        <v>0</v>
      </c>
      <c r="H29" s="109"/>
      <c r="I29" s="35" t="s">
        <v>18</v>
      </c>
      <c r="J29" s="116">
        <f>SUM(I25,J26:J28)</f>
        <v>0</v>
      </c>
      <c r="K29" s="117"/>
      <c r="L29" s="35" t="s">
        <v>18</v>
      </c>
      <c r="M29" s="116">
        <f>SUM(L25,M26:M28)</f>
        <v>0</v>
      </c>
      <c r="N29" s="117"/>
      <c r="O29" s="35" t="s">
        <v>18</v>
      </c>
      <c r="P29" s="116">
        <f>SUM(O25,P26:P28)</f>
        <v>0</v>
      </c>
      <c r="Q29" s="117"/>
      <c r="R29" s="35" t="s">
        <v>18</v>
      </c>
      <c r="S29" s="116">
        <f>SUM(R25,S26:S28)</f>
        <v>0</v>
      </c>
      <c r="T29" s="117"/>
      <c r="U29" s="115"/>
      <c r="V29" s="116">
        <f>SUM(U25,V26:V28)</f>
        <v>0</v>
      </c>
      <c r="W29" s="117"/>
      <c r="X29" s="115"/>
      <c r="Y29" s="116">
        <f>SUM(X25,Y26:Y28)</f>
        <v>0</v>
      </c>
      <c r="Z29" s="117"/>
      <c r="AA29" s="115"/>
      <c r="AB29" s="116">
        <f>SUM(AA25,AB26:AB28)</f>
        <v>0</v>
      </c>
      <c r="AC29" s="117"/>
      <c r="AD29" s="115"/>
      <c r="AE29" s="116">
        <f>SUM(AD25,AE26:AE28)</f>
        <v>0</v>
      </c>
      <c r="AF29" s="117"/>
      <c r="AG29" s="115"/>
      <c r="AH29" s="116">
        <f>SUM(AG25,AH26:AH28)</f>
        <v>0</v>
      </c>
      <c r="AI29" s="117"/>
      <c r="AJ29" s="115"/>
      <c r="AK29" s="116">
        <f>SUM(AJ25,AK26:AK28)</f>
        <v>0</v>
      </c>
      <c r="AL29" s="117"/>
      <c r="AM29" s="115"/>
      <c r="AN29" s="116">
        <f>SUM(AM25,AN26:AN28)</f>
        <v>0</v>
      </c>
      <c r="AO29" s="117"/>
      <c r="AP29" s="115"/>
      <c r="AQ29" s="116">
        <f>SUM(AP25,AQ26:AQ28)</f>
        <v>0</v>
      </c>
      <c r="AR29" s="117"/>
      <c r="AS29" s="115"/>
      <c r="AT29" s="116">
        <f>SUM(AS25,AT26:AT28)</f>
        <v>0</v>
      </c>
      <c r="AU29" s="117"/>
      <c r="AV29" s="115"/>
      <c r="AW29" s="116">
        <f>SUM(AV25,AW26:AW28)</f>
        <v>0</v>
      </c>
      <c r="AX29" s="117"/>
      <c r="AY29" s="115"/>
      <c r="AZ29" s="116">
        <f>SUM(AY25,AZ26:AZ28)</f>
        <v>0</v>
      </c>
      <c r="BA29" s="117"/>
    </row>
    <row r="30" spans="1:53" s="25" customFormat="1" ht="15.75" thickBot="1" x14ac:dyDescent="0.3">
      <c r="A30" s="89"/>
      <c r="C30" s="27"/>
      <c r="D30" s="26"/>
      <c r="G30" s="27"/>
      <c r="H30" s="26"/>
      <c r="J30" s="27"/>
      <c r="K30" s="26"/>
      <c r="M30" s="27"/>
      <c r="N30" s="26"/>
      <c r="P30" s="27"/>
      <c r="Q30" s="26"/>
      <c r="S30" s="27"/>
      <c r="T30" s="26"/>
      <c r="V30" s="27"/>
      <c r="W30" s="26"/>
      <c r="Y30" s="27"/>
      <c r="Z30" s="26"/>
      <c r="AB30" s="27"/>
      <c r="AC30" s="26"/>
      <c r="AE30" s="27"/>
      <c r="AF30" s="26"/>
      <c r="AH30" s="27"/>
      <c r="AI30" s="26"/>
      <c r="AK30" s="27"/>
      <c r="AL30" s="26"/>
      <c r="AN30" s="27"/>
      <c r="AO30" s="26"/>
      <c r="AQ30" s="27"/>
      <c r="AR30" s="26"/>
      <c r="AT30" s="27"/>
      <c r="AU30" s="26"/>
      <c r="AW30" s="27"/>
      <c r="AX30" s="26"/>
      <c r="AZ30" s="27"/>
      <c r="BA30" s="26"/>
    </row>
    <row r="31" spans="1:53" x14ac:dyDescent="0.25">
      <c r="A31" s="7">
        <v>43224</v>
      </c>
      <c r="B31" s="73"/>
      <c r="C31" s="94">
        <f>B31-C29</f>
        <v>0</v>
      </c>
      <c r="D31" s="141" t="e">
        <f>C31/B28</f>
        <v>#DIV/0!</v>
      </c>
      <c r="E31" s="75"/>
      <c r="F31" s="73"/>
      <c r="G31" s="94">
        <f>F31-G29</f>
        <v>0</v>
      </c>
      <c r="H31" s="75" t="e">
        <f>G31/F28</f>
        <v>#DIV/0!</v>
      </c>
      <c r="I31" s="73"/>
      <c r="J31" s="94">
        <f>I31-J29</f>
        <v>0</v>
      </c>
      <c r="K31" s="133" t="e">
        <f>J31/I28</f>
        <v>#DIV/0!</v>
      </c>
      <c r="L31" s="110"/>
      <c r="M31" s="111">
        <f>L31-M29</f>
        <v>0</v>
      </c>
      <c r="N31" s="121" t="e">
        <f>M31/L28</f>
        <v>#DIV/0!</v>
      </c>
      <c r="O31" s="110"/>
      <c r="P31" s="111">
        <f>O31-P29</f>
        <v>0</v>
      </c>
      <c r="Q31" s="148" t="e">
        <f>P31/O28</f>
        <v>#DIV/0!</v>
      </c>
      <c r="R31" s="110"/>
      <c r="S31" s="111">
        <f>R31-S29</f>
        <v>0</v>
      </c>
      <c r="T31" s="148" t="e">
        <f>S31/R28</f>
        <v>#DIV/0!</v>
      </c>
      <c r="U31" s="110"/>
      <c r="V31" s="111">
        <f>U31-V29</f>
        <v>0</v>
      </c>
      <c r="W31" s="121" t="e">
        <f>V31/U28</f>
        <v>#DIV/0!</v>
      </c>
      <c r="X31" s="110"/>
      <c r="Y31" s="111">
        <f>X31-Y29</f>
        <v>0</v>
      </c>
      <c r="Z31" s="121" t="e">
        <f>Y31/X28</f>
        <v>#DIV/0!</v>
      </c>
      <c r="AA31" s="110"/>
      <c r="AB31" s="111">
        <f>AA31-AB29</f>
        <v>0</v>
      </c>
      <c r="AC31" s="121" t="e">
        <f>AB31/AA28</f>
        <v>#DIV/0!</v>
      </c>
      <c r="AD31" s="110"/>
      <c r="AE31" s="111">
        <f>AD31-AE29</f>
        <v>0</v>
      </c>
      <c r="AF31" s="121" t="e">
        <f>AE31/AD28</f>
        <v>#DIV/0!</v>
      </c>
      <c r="AG31" s="110"/>
      <c r="AH31" s="111">
        <f>AG31-AH29</f>
        <v>0</v>
      </c>
      <c r="AI31" s="148" t="e">
        <f>AH31/AG28</f>
        <v>#DIV/0!</v>
      </c>
      <c r="AJ31" s="110"/>
      <c r="AK31" s="111">
        <f>AJ31-AK29</f>
        <v>0</v>
      </c>
      <c r="AL31" s="148" t="e">
        <f>AK31/AJ28</f>
        <v>#DIV/0!</v>
      </c>
      <c r="AM31" s="93"/>
      <c r="AN31" s="72"/>
      <c r="AO31" s="72"/>
      <c r="AP31" s="72"/>
      <c r="AQ31" s="72"/>
      <c r="AR31" s="72"/>
      <c r="AS31" s="72"/>
      <c r="AT31" s="72"/>
      <c r="AU31" s="118"/>
      <c r="AV31" s="110"/>
      <c r="AW31" s="120">
        <f>AV31-AW29</f>
        <v>0</v>
      </c>
      <c r="AX31" s="121" t="e">
        <f>AW31/AV28</f>
        <v>#DIV/0!</v>
      </c>
      <c r="AY31" s="110"/>
      <c r="AZ31" s="120"/>
      <c r="BA31" s="121"/>
    </row>
    <row r="32" spans="1:53" x14ac:dyDescent="0.25">
      <c r="A32" s="7">
        <v>43231</v>
      </c>
      <c r="B32" s="64"/>
      <c r="C32" s="69">
        <f>B32-B31</f>
        <v>0</v>
      </c>
      <c r="D32" s="70" t="e">
        <f t="shared" ref="D32:D34" si="136">C32/B31</f>
        <v>#DIV/0!</v>
      </c>
      <c r="E32" s="65"/>
      <c r="F32" s="64"/>
      <c r="G32" s="69">
        <f>F32-F31</f>
        <v>0</v>
      </c>
      <c r="H32" s="81" t="e">
        <f t="shared" ref="H32:H34" si="137">G32/F31</f>
        <v>#DIV/0!</v>
      </c>
      <c r="I32" s="64"/>
      <c r="J32" s="69">
        <f>I32-I31</f>
        <v>0</v>
      </c>
      <c r="K32" s="108" t="e">
        <f t="shared" ref="K32:K34" si="138">J32/I31</f>
        <v>#DIV/0!</v>
      </c>
      <c r="L32" s="113"/>
      <c r="M32" s="69">
        <f>L32-L31</f>
        <v>0</v>
      </c>
      <c r="N32" s="114" t="e">
        <f t="shared" ref="N32:N34" si="139">M32/L31</f>
        <v>#DIV/0!</v>
      </c>
      <c r="O32" s="113"/>
      <c r="P32" s="69">
        <f>O32-O31</f>
        <v>0</v>
      </c>
      <c r="Q32" s="114" t="e">
        <f t="shared" ref="Q32:Q34" si="140">P32/O31</f>
        <v>#DIV/0!</v>
      </c>
      <c r="R32" s="113"/>
      <c r="S32" s="69">
        <f>R32-R31</f>
        <v>0</v>
      </c>
      <c r="T32" s="114" t="e">
        <f t="shared" ref="T32:T34" si="141">S32/R31</f>
        <v>#DIV/0!</v>
      </c>
      <c r="U32" s="113"/>
      <c r="V32" s="69">
        <f>U32-U31</f>
        <v>0</v>
      </c>
      <c r="W32" s="114" t="e">
        <f t="shared" ref="W32:W34" si="142">V32/U31</f>
        <v>#DIV/0!</v>
      </c>
      <c r="X32" s="113"/>
      <c r="Y32" s="69">
        <f>X32-X31</f>
        <v>0</v>
      </c>
      <c r="Z32" s="114" t="e">
        <f t="shared" ref="Z32:Z34" si="143">Y32/X31</f>
        <v>#DIV/0!</v>
      </c>
      <c r="AA32" s="113"/>
      <c r="AB32" s="69">
        <f>AA32-AA31</f>
        <v>0</v>
      </c>
      <c r="AC32" s="114" t="e">
        <f t="shared" ref="AC32:AC34" si="144">AB32/AA31</f>
        <v>#DIV/0!</v>
      </c>
      <c r="AD32" s="113"/>
      <c r="AE32" s="69">
        <f>AD32-AD31</f>
        <v>0</v>
      </c>
      <c r="AF32" s="114" t="e">
        <f t="shared" ref="AF32:AF34" si="145">AE32/AD31</f>
        <v>#DIV/0!</v>
      </c>
      <c r="AG32" s="113"/>
      <c r="AH32" s="69">
        <f>AG32-AG31</f>
        <v>0</v>
      </c>
      <c r="AI32" s="114" t="e">
        <f t="shared" ref="AI32:AI34" si="146">AH32/AG31</f>
        <v>#DIV/0!</v>
      </c>
      <c r="AJ32" s="113"/>
      <c r="AK32" s="69">
        <f>AJ32-AJ31</f>
        <v>0</v>
      </c>
      <c r="AL32" s="114" t="e">
        <f t="shared" ref="AL32:AL34" si="147">AK32/AJ31</f>
        <v>#DIV/0!</v>
      </c>
      <c r="AM32" s="63"/>
      <c r="AN32" s="69">
        <f>AM32-AM31</f>
        <v>0</v>
      </c>
      <c r="AO32" s="70" t="e">
        <f t="shared" ref="AO32:AO34" si="148">AN32/AM31</f>
        <v>#DIV/0!</v>
      </c>
      <c r="AP32" s="62"/>
      <c r="AQ32" s="69">
        <f>AP32-AP31</f>
        <v>0</v>
      </c>
      <c r="AR32" s="70" t="e">
        <f t="shared" ref="AR32:AR34" si="149">AQ32/AP31</f>
        <v>#DIV/0!</v>
      </c>
      <c r="AS32" s="62"/>
      <c r="AT32" s="69">
        <f>AS32-AS31</f>
        <v>0</v>
      </c>
      <c r="AU32" s="108" t="e">
        <f t="shared" ref="AU32:AU34" si="150">AT32/AS31</f>
        <v>#DIV/0!</v>
      </c>
      <c r="AV32" s="113"/>
      <c r="AW32" s="69">
        <f>AV32-AV31</f>
        <v>0</v>
      </c>
      <c r="AX32" s="114" t="e">
        <f t="shared" ref="AX32:AX34" si="151">AW32/AV31</f>
        <v>#DIV/0!</v>
      </c>
      <c r="AY32" s="113"/>
      <c r="AZ32" s="69">
        <f>AY32-AY31</f>
        <v>0</v>
      </c>
      <c r="BA32" s="114" t="e">
        <f t="shared" ref="BA32:BA34" si="152">AZ32/AY31</f>
        <v>#DIV/0!</v>
      </c>
    </row>
    <row r="33" spans="1:53" x14ac:dyDescent="0.25">
      <c r="A33" s="7">
        <v>43238</v>
      </c>
      <c r="B33" s="64"/>
      <c r="C33" s="69">
        <f t="shared" ref="C33:C34" si="153">B33-B32</f>
        <v>0</v>
      </c>
      <c r="D33" s="70" t="e">
        <f t="shared" si="136"/>
        <v>#DIV/0!</v>
      </c>
      <c r="E33" s="65"/>
      <c r="F33" s="64"/>
      <c r="G33" s="69">
        <f t="shared" ref="G33:G34" si="154">F33-F32</f>
        <v>0</v>
      </c>
      <c r="H33" s="81" t="e">
        <f t="shared" si="137"/>
        <v>#DIV/0!</v>
      </c>
      <c r="I33" s="64"/>
      <c r="J33" s="69">
        <f t="shared" ref="J33:J34" si="155">I33-I32</f>
        <v>0</v>
      </c>
      <c r="K33" s="108" t="e">
        <f t="shared" si="138"/>
        <v>#DIV/0!</v>
      </c>
      <c r="L33" s="113"/>
      <c r="M33" s="69">
        <f t="shared" ref="M33:M34" si="156">L33-L32</f>
        <v>0</v>
      </c>
      <c r="N33" s="114" t="e">
        <f t="shared" si="139"/>
        <v>#DIV/0!</v>
      </c>
      <c r="O33" s="113"/>
      <c r="P33" s="69">
        <f t="shared" ref="P33:P34" si="157">O33-O32</f>
        <v>0</v>
      </c>
      <c r="Q33" s="114" t="e">
        <f t="shared" si="140"/>
        <v>#DIV/0!</v>
      </c>
      <c r="R33" s="113"/>
      <c r="S33" s="69">
        <f t="shared" ref="S33:S34" si="158">R33-R32</f>
        <v>0</v>
      </c>
      <c r="T33" s="114" t="e">
        <f t="shared" si="141"/>
        <v>#DIV/0!</v>
      </c>
      <c r="U33" s="113"/>
      <c r="V33" s="69">
        <f t="shared" ref="V33:V34" si="159">U33-U32</f>
        <v>0</v>
      </c>
      <c r="W33" s="114" t="e">
        <f t="shared" si="142"/>
        <v>#DIV/0!</v>
      </c>
      <c r="X33" s="113"/>
      <c r="Y33" s="69">
        <f t="shared" ref="Y33:Y34" si="160">X33-X32</f>
        <v>0</v>
      </c>
      <c r="Z33" s="114" t="e">
        <f t="shared" si="143"/>
        <v>#DIV/0!</v>
      </c>
      <c r="AA33" s="113"/>
      <c r="AB33" s="69">
        <f t="shared" ref="AB33:AB34" si="161">AA33-AA32</f>
        <v>0</v>
      </c>
      <c r="AC33" s="114" t="e">
        <f t="shared" si="144"/>
        <v>#DIV/0!</v>
      </c>
      <c r="AD33" s="113"/>
      <c r="AE33" s="69">
        <f t="shared" ref="AE33:AE34" si="162">AD33-AD32</f>
        <v>0</v>
      </c>
      <c r="AF33" s="114" t="e">
        <f t="shared" si="145"/>
        <v>#DIV/0!</v>
      </c>
      <c r="AG33" s="113"/>
      <c r="AH33" s="69">
        <f t="shared" ref="AH33:AH34" si="163">AG33-AG32</f>
        <v>0</v>
      </c>
      <c r="AI33" s="114" t="e">
        <f t="shared" si="146"/>
        <v>#DIV/0!</v>
      </c>
      <c r="AJ33" s="113"/>
      <c r="AK33" s="69">
        <f t="shared" ref="AK33:AK34" si="164">AJ33-AJ32</f>
        <v>0</v>
      </c>
      <c r="AL33" s="114" t="e">
        <f t="shared" si="147"/>
        <v>#DIV/0!</v>
      </c>
      <c r="AM33" s="63"/>
      <c r="AN33" s="69">
        <f t="shared" ref="AN33:AN34" si="165">AM33-AM32</f>
        <v>0</v>
      </c>
      <c r="AO33" s="70" t="e">
        <f t="shared" si="148"/>
        <v>#DIV/0!</v>
      </c>
      <c r="AP33" s="62"/>
      <c r="AQ33" s="69">
        <f t="shared" ref="AQ33:AQ34" si="166">AP33-AP32</f>
        <v>0</v>
      </c>
      <c r="AR33" s="70" t="e">
        <f t="shared" si="149"/>
        <v>#DIV/0!</v>
      </c>
      <c r="AS33" s="62"/>
      <c r="AT33" s="69">
        <f t="shared" ref="AT33:AT34" si="167">AS33-AS32</f>
        <v>0</v>
      </c>
      <c r="AU33" s="108" t="e">
        <f t="shared" si="150"/>
        <v>#DIV/0!</v>
      </c>
      <c r="AV33" s="113"/>
      <c r="AW33" s="69">
        <f t="shared" ref="AW33:AW34" si="168">AV33-AV32</f>
        <v>0</v>
      </c>
      <c r="AX33" s="114" t="e">
        <f t="shared" si="151"/>
        <v>#DIV/0!</v>
      </c>
      <c r="AY33" s="113"/>
      <c r="AZ33" s="69">
        <f t="shared" ref="AZ33:AZ34" si="169">AY33-AY32</f>
        <v>0</v>
      </c>
      <c r="BA33" s="114" t="e">
        <f t="shared" si="152"/>
        <v>#DIV/0!</v>
      </c>
    </row>
    <row r="34" spans="1:53" x14ac:dyDescent="0.25">
      <c r="A34" s="7">
        <v>43245</v>
      </c>
      <c r="B34" s="64"/>
      <c r="C34" s="69">
        <f t="shared" si="153"/>
        <v>0</v>
      </c>
      <c r="D34" s="70" t="e">
        <f t="shared" si="136"/>
        <v>#DIV/0!</v>
      </c>
      <c r="E34" s="65"/>
      <c r="F34" s="64"/>
      <c r="G34" s="69">
        <f t="shared" si="154"/>
        <v>0</v>
      </c>
      <c r="H34" s="81" t="e">
        <f t="shared" si="137"/>
        <v>#DIV/0!</v>
      </c>
      <c r="I34" s="64"/>
      <c r="J34" s="69">
        <f t="shared" si="155"/>
        <v>0</v>
      </c>
      <c r="K34" s="108" t="e">
        <f t="shared" si="138"/>
        <v>#DIV/0!</v>
      </c>
      <c r="L34" s="113"/>
      <c r="M34" s="69">
        <f t="shared" si="156"/>
        <v>0</v>
      </c>
      <c r="N34" s="114" t="e">
        <f t="shared" si="139"/>
        <v>#DIV/0!</v>
      </c>
      <c r="O34" s="113"/>
      <c r="P34" s="69">
        <f t="shared" si="157"/>
        <v>0</v>
      </c>
      <c r="Q34" s="114" t="e">
        <f t="shared" si="140"/>
        <v>#DIV/0!</v>
      </c>
      <c r="R34" s="113"/>
      <c r="S34" s="69">
        <f t="shared" si="158"/>
        <v>0</v>
      </c>
      <c r="T34" s="114" t="e">
        <f t="shared" si="141"/>
        <v>#DIV/0!</v>
      </c>
      <c r="U34" s="113"/>
      <c r="V34" s="69">
        <f t="shared" si="159"/>
        <v>0</v>
      </c>
      <c r="W34" s="114" t="e">
        <f t="shared" si="142"/>
        <v>#DIV/0!</v>
      </c>
      <c r="X34" s="113"/>
      <c r="Y34" s="69">
        <f t="shared" si="160"/>
        <v>0</v>
      </c>
      <c r="Z34" s="114" t="e">
        <f t="shared" si="143"/>
        <v>#DIV/0!</v>
      </c>
      <c r="AA34" s="113"/>
      <c r="AB34" s="69">
        <f t="shared" si="161"/>
        <v>0</v>
      </c>
      <c r="AC34" s="114" t="e">
        <f t="shared" si="144"/>
        <v>#DIV/0!</v>
      </c>
      <c r="AD34" s="113"/>
      <c r="AE34" s="69">
        <f t="shared" si="162"/>
        <v>0</v>
      </c>
      <c r="AF34" s="114" t="e">
        <f t="shared" si="145"/>
        <v>#DIV/0!</v>
      </c>
      <c r="AG34" s="113"/>
      <c r="AH34" s="69">
        <f t="shared" si="163"/>
        <v>0</v>
      </c>
      <c r="AI34" s="114" t="e">
        <f t="shared" si="146"/>
        <v>#DIV/0!</v>
      </c>
      <c r="AJ34" s="113"/>
      <c r="AK34" s="69">
        <f t="shared" si="164"/>
        <v>0</v>
      </c>
      <c r="AL34" s="114" t="e">
        <f t="shared" si="147"/>
        <v>#DIV/0!</v>
      </c>
      <c r="AM34" s="63"/>
      <c r="AN34" s="69">
        <f t="shared" si="165"/>
        <v>0</v>
      </c>
      <c r="AO34" s="70" t="e">
        <f t="shared" si="148"/>
        <v>#DIV/0!</v>
      </c>
      <c r="AP34" s="62"/>
      <c r="AQ34" s="69">
        <f t="shared" si="166"/>
        <v>0</v>
      </c>
      <c r="AR34" s="70" t="e">
        <f t="shared" si="149"/>
        <v>#DIV/0!</v>
      </c>
      <c r="AS34" s="62"/>
      <c r="AT34" s="69">
        <f t="shared" si="167"/>
        <v>0</v>
      </c>
      <c r="AU34" s="108" t="e">
        <f t="shared" si="150"/>
        <v>#DIV/0!</v>
      </c>
      <c r="AV34" s="113"/>
      <c r="AW34" s="69">
        <f t="shared" si="168"/>
        <v>0</v>
      </c>
      <c r="AX34" s="114" t="e">
        <f t="shared" si="151"/>
        <v>#DIV/0!</v>
      </c>
      <c r="AY34" s="113"/>
      <c r="AZ34" s="69">
        <f t="shared" si="169"/>
        <v>0</v>
      </c>
      <c r="BA34" s="114" t="e">
        <f t="shared" si="152"/>
        <v>#DIV/0!</v>
      </c>
    </row>
    <row r="35" spans="1:53" ht="15.75" thickBot="1" x14ac:dyDescent="0.3">
      <c r="A35" s="8"/>
      <c r="B35" s="77" t="s">
        <v>18</v>
      </c>
      <c r="C35" s="78">
        <f>SUM(B31,C32:C34)</f>
        <v>0</v>
      </c>
      <c r="D35" s="79"/>
      <c r="E35" s="80"/>
      <c r="F35" s="35" t="s">
        <v>18</v>
      </c>
      <c r="G35" s="78">
        <f>SUM(F31,G32:G34)</f>
        <v>0</v>
      </c>
      <c r="H35" s="82"/>
      <c r="I35" s="35" t="s">
        <v>18</v>
      </c>
      <c r="J35" s="78">
        <f>SUM(I31,J32:J34)</f>
        <v>0</v>
      </c>
      <c r="K35" s="109"/>
      <c r="L35" s="35" t="s">
        <v>18</v>
      </c>
      <c r="M35" s="116">
        <f>SUM(L31,M32:M34)</f>
        <v>0</v>
      </c>
      <c r="N35" s="117"/>
      <c r="O35" s="35" t="s">
        <v>18</v>
      </c>
      <c r="P35" s="116">
        <f>SUM(O31,P32:P34)</f>
        <v>0</v>
      </c>
      <c r="Q35" s="117"/>
      <c r="R35" s="35" t="s">
        <v>18</v>
      </c>
      <c r="S35" s="116">
        <f>SUM(R31,S32:S34)</f>
        <v>0</v>
      </c>
      <c r="T35" s="117"/>
      <c r="U35" s="115"/>
      <c r="V35" s="116">
        <f>SUM(U31,V32:V34)</f>
        <v>0</v>
      </c>
      <c r="W35" s="117"/>
      <c r="X35" s="115"/>
      <c r="Y35" s="116">
        <f>SUM(X31,Y32:Y34)</f>
        <v>0</v>
      </c>
      <c r="Z35" s="117"/>
      <c r="AA35" s="115"/>
      <c r="AB35" s="116">
        <f>SUM(AA31,AB32:AB34)</f>
        <v>0</v>
      </c>
      <c r="AC35" s="117"/>
      <c r="AD35" s="115"/>
      <c r="AE35" s="116">
        <f>SUM(AD31,AE32:AE34)</f>
        <v>0</v>
      </c>
      <c r="AF35" s="117"/>
      <c r="AG35" s="115"/>
      <c r="AH35" s="116">
        <f>SUM(AG31,AH32:AH34)</f>
        <v>0</v>
      </c>
      <c r="AI35" s="117"/>
      <c r="AJ35" s="115"/>
      <c r="AK35" s="116">
        <f>SUM(AJ31,AK32:AK34)</f>
        <v>0</v>
      </c>
      <c r="AL35" s="117"/>
      <c r="AM35" s="96"/>
      <c r="AN35" s="86">
        <f>SUM(AM31,AN32:AN34)</f>
        <v>0</v>
      </c>
      <c r="AO35" s="87"/>
      <c r="AP35" s="85"/>
      <c r="AQ35" s="86">
        <f>SUM(AP31,AQ32:AQ34)</f>
        <v>0</v>
      </c>
      <c r="AR35" s="87"/>
      <c r="AS35" s="85"/>
      <c r="AT35" s="86">
        <f>SUM(AS31,AT32:AT34)</f>
        <v>0</v>
      </c>
      <c r="AU35" s="138"/>
      <c r="AV35" s="115"/>
      <c r="AW35" s="116">
        <f>SUM(AV31,AW32:AW34)</f>
        <v>0</v>
      </c>
      <c r="AX35" s="117"/>
      <c r="AY35" s="115"/>
      <c r="AZ35" s="116">
        <f>SUM(AY31,AZ32:AZ34)</f>
        <v>0</v>
      </c>
      <c r="BA35" s="117"/>
    </row>
    <row r="36" spans="1:53" s="25" customFormat="1" ht="15.75" thickBot="1" x14ac:dyDescent="0.3">
      <c r="A36" s="89"/>
      <c r="C36" s="27"/>
      <c r="D36" s="26"/>
      <c r="G36" s="27"/>
      <c r="H36" s="26"/>
      <c r="J36" s="27"/>
      <c r="K36" s="26"/>
      <c r="M36" s="27"/>
      <c r="N36" s="26"/>
      <c r="P36" s="27"/>
      <c r="Q36" s="26"/>
      <c r="S36" s="27"/>
      <c r="T36" s="26"/>
      <c r="V36" s="27"/>
      <c r="W36" s="26"/>
      <c r="Y36" s="27"/>
      <c r="Z36" s="26"/>
      <c r="AB36" s="27"/>
      <c r="AC36" s="26"/>
      <c r="AE36" s="27"/>
      <c r="AF36" s="26"/>
      <c r="AH36" s="27"/>
      <c r="AI36" s="26"/>
      <c r="AK36" s="27"/>
      <c r="AL36" s="26"/>
      <c r="AN36" s="27"/>
      <c r="AO36" s="26"/>
      <c r="AQ36" s="27"/>
      <c r="AR36" s="26"/>
      <c r="AT36" s="27"/>
      <c r="AU36" s="26"/>
      <c r="AW36" s="27"/>
      <c r="AX36" s="26"/>
      <c r="AZ36" s="27"/>
      <c r="BA36" s="26"/>
    </row>
    <row r="37" spans="1:53" x14ac:dyDescent="0.25">
      <c r="A37" s="7">
        <v>43252</v>
      </c>
      <c r="B37" s="73"/>
      <c r="C37" s="139">
        <f>B37-B34</f>
        <v>0</v>
      </c>
      <c r="D37" s="149" t="e">
        <f>C37/B34</f>
        <v>#DIV/0!</v>
      </c>
      <c r="E37" s="75"/>
      <c r="F37" s="73"/>
      <c r="G37" s="94">
        <f>F37-F34</f>
        <v>0</v>
      </c>
      <c r="H37" s="150" t="e">
        <f>G37/F34</f>
        <v>#DIV/0!</v>
      </c>
      <c r="I37" s="110"/>
      <c r="J37" s="111">
        <f>I37-I34</f>
        <v>0</v>
      </c>
      <c r="K37" s="151" t="e">
        <f>J37/I34</f>
        <v>#DIV/0!</v>
      </c>
      <c r="L37" s="110"/>
      <c r="M37" s="111">
        <f>L37-L34</f>
        <v>0</v>
      </c>
      <c r="N37" s="151" t="e">
        <f>M37/L34</f>
        <v>#DIV/0!</v>
      </c>
      <c r="O37" s="110"/>
      <c r="P37" s="111">
        <f>O37-O34</f>
        <v>0</v>
      </c>
      <c r="Q37" s="151" t="e">
        <f>P37/O34</f>
        <v>#DIV/0!</v>
      </c>
      <c r="R37" s="110"/>
      <c r="S37" s="111">
        <f>R37-R34</f>
        <v>0</v>
      </c>
      <c r="T37" s="151" t="e">
        <f>S37/R34</f>
        <v>#DIV/0!</v>
      </c>
      <c r="U37" s="110"/>
      <c r="V37" s="111">
        <f>U37-U34</f>
        <v>0</v>
      </c>
      <c r="W37" s="151" t="e">
        <f>V37/U34</f>
        <v>#DIV/0!</v>
      </c>
      <c r="X37" s="110"/>
      <c r="Y37" s="111">
        <f>X37-X34</f>
        <v>0</v>
      </c>
      <c r="Z37" s="151" t="e">
        <f>Y37/X34</f>
        <v>#DIV/0!</v>
      </c>
      <c r="AA37" s="110"/>
      <c r="AB37" s="111">
        <f>AA37-AA34</f>
        <v>0</v>
      </c>
      <c r="AC37" s="151" t="e">
        <f>AB37/AA34</f>
        <v>#DIV/0!</v>
      </c>
      <c r="AD37" s="110"/>
      <c r="AE37" s="111">
        <f>AD37-AD34</f>
        <v>0</v>
      </c>
      <c r="AF37" s="151" t="e">
        <f>AE37/AD34</f>
        <v>#DIV/0!</v>
      </c>
      <c r="AG37" s="110"/>
      <c r="AH37" s="111">
        <f>AG37-AG34</f>
        <v>0</v>
      </c>
      <c r="AI37" s="151" t="e">
        <f>AH37/AG34</f>
        <v>#DIV/0!</v>
      </c>
      <c r="AJ37" s="110"/>
      <c r="AK37" s="111">
        <f>AJ37-AJ34</f>
        <v>0</v>
      </c>
      <c r="AL37" s="151" t="e">
        <f>AK37/AJ34</f>
        <v>#DIV/0!</v>
      </c>
      <c r="AM37" s="93"/>
      <c r="AN37" s="72"/>
      <c r="AO37" s="72"/>
      <c r="AP37" s="72"/>
      <c r="AQ37" s="72"/>
      <c r="AR37" s="72"/>
      <c r="AS37" s="72"/>
      <c r="AT37" s="72"/>
      <c r="AU37" s="118"/>
      <c r="AV37" s="110"/>
      <c r="AW37" s="111">
        <f>AV37-AV34</f>
        <v>0</v>
      </c>
      <c r="AX37" s="151" t="e">
        <f>AW37/AV34</f>
        <v>#DIV/0!</v>
      </c>
      <c r="AY37" s="110"/>
      <c r="AZ37" s="120"/>
      <c r="BA37" s="121"/>
    </row>
    <row r="38" spans="1:53" x14ac:dyDescent="0.25">
      <c r="A38" s="7">
        <v>43259</v>
      </c>
      <c r="B38" s="64"/>
      <c r="C38" s="69">
        <f>B38-B37</f>
        <v>0</v>
      </c>
      <c r="D38" s="70" t="e">
        <f t="shared" ref="D38:D40" si="170">C38/B37</f>
        <v>#DIV/0!</v>
      </c>
      <c r="E38" s="65"/>
      <c r="F38" s="64"/>
      <c r="G38" s="69">
        <f>F38-F37</f>
        <v>0</v>
      </c>
      <c r="H38" s="108" t="e">
        <f t="shared" ref="H38:H41" si="171">G38/F37</f>
        <v>#DIV/0!</v>
      </c>
      <c r="I38" s="113"/>
      <c r="J38" s="69">
        <f>I38-I37</f>
        <v>0</v>
      </c>
      <c r="K38" s="114" t="e">
        <f t="shared" ref="K38:K41" si="172">J38/I37</f>
        <v>#DIV/0!</v>
      </c>
      <c r="L38" s="113"/>
      <c r="M38" s="69">
        <f>L38-L37</f>
        <v>0</v>
      </c>
      <c r="N38" s="114" t="e">
        <f t="shared" ref="N38:N41" si="173">M38/L37</f>
        <v>#DIV/0!</v>
      </c>
      <c r="O38" s="113"/>
      <c r="P38" s="69">
        <f>O38-O37</f>
        <v>0</v>
      </c>
      <c r="Q38" s="114" t="e">
        <f t="shared" ref="Q38:Q41" si="174">P38/O37</f>
        <v>#DIV/0!</v>
      </c>
      <c r="R38" s="113"/>
      <c r="S38" s="69">
        <f>R38-R37</f>
        <v>0</v>
      </c>
      <c r="T38" s="114" t="e">
        <f t="shared" ref="T38:T41" si="175">S38/R37</f>
        <v>#DIV/0!</v>
      </c>
      <c r="U38" s="113"/>
      <c r="V38" s="69">
        <f>U38-U37</f>
        <v>0</v>
      </c>
      <c r="W38" s="114" t="e">
        <f t="shared" ref="W38:W41" si="176">V38/U37</f>
        <v>#DIV/0!</v>
      </c>
      <c r="X38" s="113"/>
      <c r="Y38" s="69">
        <f>X38-X37</f>
        <v>0</v>
      </c>
      <c r="Z38" s="114" t="e">
        <f t="shared" ref="Z38:Z41" si="177">Y38/X37</f>
        <v>#DIV/0!</v>
      </c>
      <c r="AA38" s="113"/>
      <c r="AB38" s="69">
        <f>AA38-AA37</f>
        <v>0</v>
      </c>
      <c r="AC38" s="114" t="e">
        <f t="shared" ref="AC38:AC41" si="178">AB38/AA37</f>
        <v>#DIV/0!</v>
      </c>
      <c r="AD38" s="113"/>
      <c r="AE38" s="69">
        <f>AD38-AD37</f>
        <v>0</v>
      </c>
      <c r="AF38" s="114" t="e">
        <f t="shared" ref="AF38:AF41" si="179">AE38/AD37</f>
        <v>#DIV/0!</v>
      </c>
      <c r="AG38" s="113"/>
      <c r="AH38" s="69">
        <f>AG38-AG37</f>
        <v>0</v>
      </c>
      <c r="AI38" s="114" t="e">
        <f t="shared" ref="AI38:AI41" si="180">AH38/AG37</f>
        <v>#DIV/0!</v>
      </c>
      <c r="AJ38" s="113"/>
      <c r="AK38" s="69">
        <f>AJ38-AJ37</f>
        <v>0</v>
      </c>
      <c r="AL38" s="114" t="e">
        <f t="shared" ref="AL38:AL41" si="181">AK38/AJ37</f>
        <v>#DIV/0!</v>
      </c>
      <c r="AM38" s="63"/>
      <c r="AN38" s="69">
        <f>AM38-AM37</f>
        <v>0</v>
      </c>
      <c r="AO38" s="70" t="e">
        <f t="shared" ref="AO38:AO41" si="182">AN38/AM37</f>
        <v>#DIV/0!</v>
      </c>
      <c r="AP38" s="62"/>
      <c r="AQ38" s="69">
        <f>AP38-AP37</f>
        <v>0</v>
      </c>
      <c r="AR38" s="70" t="e">
        <f t="shared" ref="AR38:AR41" si="183">AQ38/AP37</f>
        <v>#DIV/0!</v>
      </c>
      <c r="AS38" s="62"/>
      <c r="AT38" s="69">
        <f>AS38-AS37</f>
        <v>0</v>
      </c>
      <c r="AU38" s="108" t="e">
        <f t="shared" ref="AU38:AU41" si="184">AT38/AS37</f>
        <v>#DIV/0!</v>
      </c>
      <c r="AV38" s="113"/>
      <c r="AW38" s="69">
        <f>AV38-AV37</f>
        <v>0</v>
      </c>
      <c r="AX38" s="114" t="e">
        <f t="shared" ref="AX38:AX41" si="185">AW38/AV37</f>
        <v>#DIV/0!</v>
      </c>
      <c r="AY38" s="113"/>
      <c r="AZ38" s="69">
        <f>AY38-AY37</f>
        <v>0</v>
      </c>
      <c r="BA38" s="114" t="e">
        <f t="shared" ref="BA38:BA41" si="186">AZ38/AY37</f>
        <v>#DIV/0!</v>
      </c>
    </row>
    <row r="39" spans="1:53" x14ac:dyDescent="0.25">
      <c r="A39" s="7">
        <v>43266</v>
      </c>
      <c r="B39" s="64"/>
      <c r="C39" s="69">
        <f t="shared" ref="C39:C41" si="187">B39-B38</f>
        <v>0</v>
      </c>
      <c r="D39" s="70" t="e">
        <f t="shared" si="170"/>
        <v>#DIV/0!</v>
      </c>
      <c r="E39" s="65"/>
      <c r="F39" s="64"/>
      <c r="G39" s="69">
        <f t="shared" ref="G39:G41" si="188">F39-F38</f>
        <v>0</v>
      </c>
      <c r="H39" s="108" t="e">
        <f t="shared" si="171"/>
        <v>#DIV/0!</v>
      </c>
      <c r="I39" s="113"/>
      <c r="J39" s="69">
        <f t="shared" ref="J39:J41" si="189">I39-I38</f>
        <v>0</v>
      </c>
      <c r="K39" s="114" t="e">
        <f t="shared" si="172"/>
        <v>#DIV/0!</v>
      </c>
      <c r="L39" s="113"/>
      <c r="M39" s="69">
        <f t="shared" ref="M39:M41" si="190">L39-L38</f>
        <v>0</v>
      </c>
      <c r="N39" s="114" t="e">
        <f t="shared" si="173"/>
        <v>#DIV/0!</v>
      </c>
      <c r="O39" s="113"/>
      <c r="P39" s="69">
        <f t="shared" ref="P39:P41" si="191">O39-O38</f>
        <v>0</v>
      </c>
      <c r="Q39" s="114" t="e">
        <f t="shared" si="174"/>
        <v>#DIV/0!</v>
      </c>
      <c r="R39" s="113"/>
      <c r="S39" s="69">
        <f t="shared" ref="S39:S41" si="192">R39-R38</f>
        <v>0</v>
      </c>
      <c r="T39" s="114" t="e">
        <f t="shared" si="175"/>
        <v>#DIV/0!</v>
      </c>
      <c r="U39" s="113"/>
      <c r="V39" s="69">
        <f t="shared" ref="V39:V41" si="193">U39-U38</f>
        <v>0</v>
      </c>
      <c r="W39" s="114" t="e">
        <f t="shared" si="176"/>
        <v>#DIV/0!</v>
      </c>
      <c r="X39" s="113"/>
      <c r="Y39" s="69">
        <f t="shared" ref="Y39:Y41" si="194">X39-X38</f>
        <v>0</v>
      </c>
      <c r="Z39" s="114" t="e">
        <f t="shared" si="177"/>
        <v>#DIV/0!</v>
      </c>
      <c r="AA39" s="113"/>
      <c r="AB39" s="69">
        <f t="shared" ref="AB39:AB41" si="195">AA39-AA38</f>
        <v>0</v>
      </c>
      <c r="AC39" s="114" t="e">
        <f t="shared" si="178"/>
        <v>#DIV/0!</v>
      </c>
      <c r="AD39" s="113"/>
      <c r="AE39" s="69">
        <f t="shared" ref="AE39:AE41" si="196">AD39-AD38</f>
        <v>0</v>
      </c>
      <c r="AF39" s="114" t="e">
        <f t="shared" si="179"/>
        <v>#DIV/0!</v>
      </c>
      <c r="AG39" s="113"/>
      <c r="AH39" s="69">
        <f t="shared" ref="AH39:AH41" si="197">AG39-AG38</f>
        <v>0</v>
      </c>
      <c r="AI39" s="114" t="e">
        <f t="shared" si="180"/>
        <v>#DIV/0!</v>
      </c>
      <c r="AJ39" s="113"/>
      <c r="AK39" s="69">
        <f t="shared" ref="AK39:AK41" si="198">AJ39-AJ38</f>
        <v>0</v>
      </c>
      <c r="AL39" s="114" t="e">
        <f t="shared" si="181"/>
        <v>#DIV/0!</v>
      </c>
      <c r="AM39" s="63"/>
      <c r="AN39" s="69">
        <f t="shared" ref="AN39:AN41" si="199">AM39-AM38</f>
        <v>0</v>
      </c>
      <c r="AO39" s="70" t="e">
        <f t="shared" si="182"/>
        <v>#DIV/0!</v>
      </c>
      <c r="AP39" s="62"/>
      <c r="AQ39" s="69">
        <f t="shared" ref="AQ39:AQ41" si="200">AP39-AP38</f>
        <v>0</v>
      </c>
      <c r="AR39" s="70" t="e">
        <f t="shared" si="183"/>
        <v>#DIV/0!</v>
      </c>
      <c r="AS39" s="62"/>
      <c r="AT39" s="69">
        <f t="shared" ref="AT39:AT41" si="201">AS39-AS38</f>
        <v>0</v>
      </c>
      <c r="AU39" s="108" t="e">
        <f t="shared" si="184"/>
        <v>#DIV/0!</v>
      </c>
      <c r="AV39" s="113"/>
      <c r="AW39" s="69">
        <f t="shared" ref="AW39:AW41" si="202">AV39-AV38</f>
        <v>0</v>
      </c>
      <c r="AX39" s="114" t="e">
        <f t="shared" si="185"/>
        <v>#DIV/0!</v>
      </c>
      <c r="AY39" s="113"/>
      <c r="AZ39" s="69">
        <f t="shared" ref="AZ39:AZ41" si="203">AY39-AY38</f>
        <v>0</v>
      </c>
      <c r="BA39" s="114" t="e">
        <f t="shared" si="186"/>
        <v>#DIV/0!</v>
      </c>
    </row>
    <row r="40" spans="1:53" x14ac:dyDescent="0.25">
      <c r="A40" s="7">
        <v>43273</v>
      </c>
      <c r="B40" s="64"/>
      <c r="C40" s="69">
        <f t="shared" si="187"/>
        <v>0</v>
      </c>
      <c r="D40" s="70" t="e">
        <f t="shared" si="170"/>
        <v>#DIV/0!</v>
      </c>
      <c r="E40" s="65"/>
      <c r="F40" s="64"/>
      <c r="G40" s="69">
        <f t="shared" si="188"/>
        <v>0</v>
      </c>
      <c r="H40" s="108" t="e">
        <f t="shared" si="171"/>
        <v>#DIV/0!</v>
      </c>
      <c r="I40" s="113"/>
      <c r="J40" s="69">
        <f t="shared" si="189"/>
        <v>0</v>
      </c>
      <c r="K40" s="114" t="e">
        <f t="shared" si="172"/>
        <v>#DIV/0!</v>
      </c>
      <c r="L40" s="113"/>
      <c r="M40" s="69">
        <f t="shared" si="190"/>
        <v>0</v>
      </c>
      <c r="N40" s="114" t="e">
        <f t="shared" si="173"/>
        <v>#DIV/0!</v>
      </c>
      <c r="O40" s="113"/>
      <c r="P40" s="69">
        <f t="shared" si="191"/>
        <v>0</v>
      </c>
      <c r="Q40" s="114" t="e">
        <f t="shared" si="174"/>
        <v>#DIV/0!</v>
      </c>
      <c r="R40" s="113"/>
      <c r="S40" s="69">
        <f t="shared" si="192"/>
        <v>0</v>
      </c>
      <c r="T40" s="114" t="e">
        <f t="shared" si="175"/>
        <v>#DIV/0!</v>
      </c>
      <c r="U40" s="113"/>
      <c r="V40" s="69">
        <f t="shared" si="193"/>
        <v>0</v>
      </c>
      <c r="W40" s="114" t="e">
        <f t="shared" si="176"/>
        <v>#DIV/0!</v>
      </c>
      <c r="X40" s="113"/>
      <c r="Y40" s="69">
        <f t="shared" si="194"/>
        <v>0</v>
      </c>
      <c r="Z40" s="114" t="e">
        <f t="shared" si="177"/>
        <v>#DIV/0!</v>
      </c>
      <c r="AA40" s="113"/>
      <c r="AB40" s="69">
        <f t="shared" si="195"/>
        <v>0</v>
      </c>
      <c r="AC40" s="114" t="e">
        <f t="shared" si="178"/>
        <v>#DIV/0!</v>
      </c>
      <c r="AD40" s="113"/>
      <c r="AE40" s="69">
        <f t="shared" si="196"/>
        <v>0</v>
      </c>
      <c r="AF40" s="114" t="e">
        <f t="shared" si="179"/>
        <v>#DIV/0!</v>
      </c>
      <c r="AG40" s="113"/>
      <c r="AH40" s="69">
        <f t="shared" si="197"/>
        <v>0</v>
      </c>
      <c r="AI40" s="114" t="e">
        <f t="shared" si="180"/>
        <v>#DIV/0!</v>
      </c>
      <c r="AJ40" s="113"/>
      <c r="AK40" s="69">
        <f t="shared" si="198"/>
        <v>0</v>
      </c>
      <c r="AL40" s="114" t="e">
        <f t="shared" si="181"/>
        <v>#DIV/0!</v>
      </c>
      <c r="AM40" s="63"/>
      <c r="AN40" s="69">
        <f t="shared" si="199"/>
        <v>0</v>
      </c>
      <c r="AO40" s="70" t="e">
        <f t="shared" si="182"/>
        <v>#DIV/0!</v>
      </c>
      <c r="AP40" s="62"/>
      <c r="AQ40" s="69">
        <f t="shared" si="200"/>
        <v>0</v>
      </c>
      <c r="AR40" s="70" t="e">
        <f t="shared" si="183"/>
        <v>#DIV/0!</v>
      </c>
      <c r="AS40" s="62"/>
      <c r="AT40" s="69">
        <f t="shared" si="201"/>
        <v>0</v>
      </c>
      <c r="AU40" s="108" t="e">
        <f t="shared" si="184"/>
        <v>#DIV/0!</v>
      </c>
      <c r="AV40" s="113"/>
      <c r="AW40" s="69">
        <f t="shared" si="202"/>
        <v>0</v>
      </c>
      <c r="AX40" s="114" t="e">
        <f t="shared" si="185"/>
        <v>#DIV/0!</v>
      </c>
      <c r="AY40" s="113"/>
      <c r="AZ40" s="69">
        <f t="shared" si="203"/>
        <v>0</v>
      </c>
      <c r="BA40" s="114" t="e">
        <f t="shared" si="186"/>
        <v>#DIV/0!</v>
      </c>
    </row>
    <row r="41" spans="1:53" x14ac:dyDescent="0.25">
      <c r="A41" s="7">
        <v>43280</v>
      </c>
      <c r="B41" s="64"/>
      <c r="C41" s="69">
        <f t="shared" si="187"/>
        <v>0</v>
      </c>
      <c r="D41" s="70" t="e">
        <f t="shared" ref="D41" si="204">C41/B40</f>
        <v>#DIV/0!</v>
      </c>
      <c r="E41" s="65"/>
      <c r="F41" s="64"/>
      <c r="G41" s="69">
        <f t="shared" si="188"/>
        <v>0</v>
      </c>
      <c r="H41" s="108" t="e">
        <f t="shared" si="171"/>
        <v>#DIV/0!</v>
      </c>
      <c r="I41" s="113"/>
      <c r="J41" s="69">
        <f t="shared" si="189"/>
        <v>0</v>
      </c>
      <c r="K41" s="114" t="e">
        <f t="shared" si="172"/>
        <v>#DIV/0!</v>
      </c>
      <c r="L41" s="113"/>
      <c r="M41" s="69">
        <f t="shared" si="190"/>
        <v>0</v>
      </c>
      <c r="N41" s="114" t="e">
        <f t="shared" si="173"/>
        <v>#DIV/0!</v>
      </c>
      <c r="O41" s="113"/>
      <c r="P41" s="69">
        <f t="shared" si="191"/>
        <v>0</v>
      </c>
      <c r="Q41" s="114" t="e">
        <f t="shared" si="174"/>
        <v>#DIV/0!</v>
      </c>
      <c r="R41" s="113"/>
      <c r="S41" s="69">
        <f t="shared" si="192"/>
        <v>0</v>
      </c>
      <c r="T41" s="114" t="e">
        <f t="shared" si="175"/>
        <v>#DIV/0!</v>
      </c>
      <c r="U41" s="113"/>
      <c r="V41" s="69">
        <f t="shared" si="193"/>
        <v>0</v>
      </c>
      <c r="W41" s="114" t="e">
        <f t="shared" si="176"/>
        <v>#DIV/0!</v>
      </c>
      <c r="X41" s="113"/>
      <c r="Y41" s="69">
        <f t="shared" si="194"/>
        <v>0</v>
      </c>
      <c r="Z41" s="114" t="e">
        <f t="shared" si="177"/>
        <v>#DIV/0!</v>
      </c>
      <c r="AA41" s="113"/>
      <c r="AB41" s="69">
        <f t="shared" si="195"/>
        <v>0</v>
      </c>
      <c r="AC41" s="114" t="e">
        <f t="shared" si="178"/>
        <v>#DIV/0!</v>
      </c>
      <c r="AD41" s="113"/>
      <c r="AE41" s="69">
        <f t="shared" si="196"/>
        <v>0</v>
      </c>
      <c r="AF41" s="114" t="e">
        <f t="shared" si="179"/>
        <v>#DIV/0!</v>
      </c>
      <c r="AG41" s="113"/>
      <c r="AH41" s="69">
        <f t="shared" si="197"/>
        <v>0</v>
      </c>
      <c r="AI41" s="114" t="e">
        <f t="shared" si="180"/>
        <v>#DIV/0!</v>
      </c>
      <c r="AJ41" s="113"/>
      <c r="AK41" s="69">
        <f t="shared" si="198"/>
        <v>0</v>
      </c>
      <c r="AL41" s="114" t="e">
        <f t="shared" si="181"/>
        <v>#DIV/0!</v>
      </c>
      <c r="AM41" s="63"/>
      <c r="AN41" s="69">
        <f t="shared" si="199"/>
        <v>0</v>
      </c>
      <c r="AO41" s="70" t="e">
        <f t="shared" si="182"/>
        <v>#DIV/0!</v>
      </c>
      <c r="AP41" s="62"/>
      <c r="AQ41" s="69">
        <f t="shared" si="200"/>
        <v>0</v>
      </c>
      <c r="AR41" s="70" t="e">
        <f t="shared" si="183"/>
        <v>#DIV/0!</v>
      </c>
      <c r="AS41" s="62"/>
      <c r="AT41" s="69">
        <f t="shared" si="201"/>
        <v>0</v>
      </c>
      <c r="AU41" s="108" t="e">
        <f t="shared" si="184"/>
        <v>#DIV/0!</v>
      </c>
      <c r="AV41" s="113"/>
      <c r="AW41" s="69">
        <f t="shared" si="202"/>
        <v>0</v>
      </c>
      <c r="AX41" s="114" t="e">
        <f t="shared" si="185"/>
        <v>#DIV/0!</v>
      </c>
      <c r="AY41" s="113"/>
      <c r="AZ41" s="69">
        <f t="shared" si="203"/>
        <v>0</v>
      </c>
      <c r="BA41" s="114" t="e">
        <f t="shared" si="186"/>
        <v>#DIV/0!</v>
      </c>
    </row>
    <row r="42" spans="1:53" ht="15.75" thickBot="1" x14ac:dyDescent="0.3">
      <c r="A42" s="7"/>
      <c r="B42" s="77" t="s">
        <v>18</v>
      </c>
      <c r="C42" s="78">
        <f>SUM(B37,C38:C41)</f>
        <v>0</v>
      </c>
      <c r="D42" s="97"/>
      <c r="E42" s="80"/>
      <c r="F42" s="35" t="s">
        <v>18</v>
      </c>
      <c r="G42" s="78">
        <f>SUM(F37,G38:G41)</f>
        <v>0</v>
      </c>
      <c r="H42" s="134"/>
      <c r="I42" s="35" t="s">
        <v>18</v>
      </c>
      <c r="J42" s="116">
        <f>SUM(I37,J38:J41)</f>
        <v>0</v>
      </c>
      <c r="K42" s="135"/>
      <c r="L42" s="35" t="s">
        <v>18</v>
      </c>
      <c r="M42" s="116">
        <f>SUM(L37,M38:M41)</f>
        <v>0</v>
      </c>
      <c r="N42" s="135"/>
      <c r="O42" s="35" t="s">
        <v>18</v>
      </c>
      <c r="P42" s="116">
        <f>SUM(O37,P38:P41)</f>
        <v>0</v>
      </c>
      <c r="Q42" s="135"/>
      <c r="R42" s="35" t="s">
        <v>18</v>
      </c>
      <c r="S42" s="116">
        <f>SUM(R37,S38:S41)</f>
        <v>0</v>
      </c>
      <c r="T42" s="135"/>
      <c r="U42" s="115"/>
      <c r="V42" s="116">
        <f>SUM(U37,V38:V41)</f>
        <v>0</v>
      </c>
      <c r="W42" s="135"/>
      <c r="X42" s="115"/>
      <c r="Y42" s="116">
        <f>SUM(X37,Y38:Y41)</f>
        <v>0</v>
      </c>
      <c r="Z42" s="135"/>
      <c r="AA42" s="115"/>
      <c r="AB42" s="116">
        <f>SUM(AA37,AB38:AB41)</f>
        <v>0</v>
      </c>
      <c r="AC42" s="135"/>
      <c r="AD42" s="115"/>
      <c r="AE42" s="116">
        <f>SUM(AD37,AE38:AE41)</f>
        <v>0</v>
      </c>
      <c r="AF42" s="135"/>
      <c r="AG42" s="115"/>
      <c r="AH42" s="116">
        <f>SUM(AG37,AH38:AH41)</f>
        <v>0</v>
      </c>
      <c r="AI42" s="135"/>
      <c r="AJ42" s="115"/>
      <c r="AK42" s="116">
        <f>SUM(AJ37,AK38:AK41)</f>
        <v>0</v>
      </c>
      <c r="AL42" s="135"/>
      <c r="AM42" s="63"/>
      <c r="AN42" s="71">
        <f>SUM(AM37,AN38:AN41)</f>
        <v>0</v>
      </c>
      <c r="AO42" s="62"/>
      <c r="AP42" s="62"/>
      <c r="AQ42" s="71">
        <f>SUM(AP37,AQ38:AQ41)</f>
        <v>0</v>
      </c>
      <c r="AR42" s="62"/>
      <c r="AS42" s="62"/>
      <c r="AT42" s="71">
        <f>SUM(AS37,AT38:AT41)</f>
        <v>0</v>
      </c>
      <c r="AU42" s="137"/>
      <c r="AV42" s="115"/>
      <c r="AW42" s="116">
        <f>SUM(AV37,AW38:AW41)</f>
        <v>0</v>
      </c>
      <c r="AX42" s="135"/>
      <c r="AY42" s="115"/>
      <c r="AZ42" s="116">
        <f>SUM(AY37,AZ38:AZ41)</f>
        <v>0</v>
      </c>
      <c r="BA42" s="135"/>
    </row>
    <row r="43" spans="1:53" s="25" customFormat="1" ht="14.25" customHeight="1" thickBot="1" x14ac:dyDescent="0.3">
      <c r="A43" s="88"/>
      <c r="C43" s="27"/>
      <c r="G43" s="27"/>
      <c r="J43" s="27"/>
      <c r="M43" s="27"/>
      <c r="P43" s="27"/>
      <c r="S43" s="27"/>
      <c r="V43" s="27"/>
      <c r="Y43" s="27"/>
      <c r="AB43" s="27"/>
      <c r="AE43" s="27"/>
      <c r="AH43" s="27"/>
      <c r="AK43" s="27"/>
      <c r="AN43" s="27"/>
      <c r="AQ43" s="27"/>
      <c r="AT43" s="27"/>
      <c r="AW43" s="27"/>
      <c r="AZ43" s="27"/>
    </row>
    <row r="44" spans="1:53" x14ac:dyDescent="0.25">
      <c r="A44" s="7">
        <v>43287</v>
      </c>
      <c r="B44" s="73"/>
      <c r="C44" s="74"/>
      <c r="D44" s="74"/>
      <c r="E44" s="136"/>
      <c r="F44" s="110"/>
      <c r="G44" s="120"/>
      <c r="H44" s="121"/>
      <c r="I44" s="110"/>
      <c r="J44" s="120"/>
      <c r="K44" s="121"/>
      <c r="L44" s="110"/>
      <c r="M44" s="120"/>
      <c r="N44" s="121"/>
      <c r="O44" s="110"/>
      <c r="P44" s="120"/>
      <c r="Q44" s="121"/>
      <c r="R44" s="110"/>
      <c r="S44" s="120"/>
      <c r="T44" s="121"/>
      <c r="U44" s="110"/>
      <c r="V44" s="120"/>
      <c r="W44" s="121"/>
      <c r="X44" s="110"/>
      <c r="Y44" s="120"/>
      <c r="Z44" s="121"/>
      <c r="AA44" s="110"/>
      <c r="AB44" s="120"/>
      <c r="AC44" s="121"/>
      <c r="AD44" s="110"/>
      <c r="AE44" s="120"/>
      <c r="AF44" s="121"/>
      <c r="AG44" s="110"/>
      <c r="AH44" s="120"/>
      <c r="AI44" s="121"/>
      <c r="AJ44" s="110"/>
      <c r="AK44" s="120"/>
      <c r="AL44" s="121"/>
      <c r="AM44" s="93"/>
      <c r="AN44" s="72"/>
      <c r="AO44" s="72"/>
      <c r="AP44" s="72"/>
      <c r="AQ44" s="72"/>
      <c r="AR44" s="72"/>
      <c r="AS44" s="72"/>
      <c r="AT44" s="72"/>
      <c r="AU44" s="118"/>
      <c r="AV44" s="110"/>
      <c r="AW44" s="120"/>
      <c r="AX44" s="121"/>
      <c r="AY44" s="110"/>
      <c r="AZ44" s="120"/>
      <c r="BA44" s="121"/>
    </row>
    <row r="45" spans="1:53" x14ac:dyDescent="0.25">
      <c r="A45" s="7">
        <v>43294</v>
      </c>
      <c r="B45" s="64"/>
      <c r="C45" s="69">
        <f>B45-B44</f>
        <v>0</v>
      </c>
      <c r="D45" s="70" t="e">
        <f t="shared" ref="D45:D47" si="205">C45/B44</f>
        <v>#DIV/0!</v>
      </c>
      <c r="E45" s="137"/>
      <c r="F45" s="113"/>
      <c r="G45" s="69">
        <f>F45-F44</f>
        <v>0</v>
      </c>
      <c r="H45" s="114" t="e">
        <f t="shared" ref="H45:H47" si="206">G45/F44</f>
        <v>#DIV/0!</v>
      </c>
      <c r="I45" s="113"/>
      <c r="J45" s="69">
        <f>I45-I44</f>
        <v>0</v>
      </c>
      <c r="K45" s="114" t="e">
        <f t="shared" ref="K45:K47" si="207">J45/I44</f>
        <v>#DIV/0!</v>
      </c>
      <c r="L45" s="113"/>
      <c r="M45" s="69">
        <f>L45-L44</f>
        <v>0</v>
      </c>
      <c r="N45" s="114" t="e">
        <f t="shared" ref="N45:N47" si="208">M45/L44</f>
        <v>#DIV/0!</v>
      </c>
      <c r="O45" s="113"/>
      <c r="P45" s="69">
        <f>O45-O44</f>
        <v>0</v>
      </c>
      <c r="Q45" s="114" t="e">
        <f t="shared" ref="Q45:Q47" si="209">P45/O44</f>
        <v>#DIV/0!</v>
      </c>
      <c r="R45" s="113"/>
      <c r="S45" s="69">
        <f>R45-R44</f>
        <v>0</v>
      </c>
      <c r="T45" s="114" t="e">
        <f t="shared" ref="T45:T47" si="210">S45/R44</f>
        <v>#DIV/0!</v>
      </c>
      <c r="U45" s="113"/>
      <c r="V45" s="69">
        <f>U45-U44</f>
        <v>0</v>
      </c>
      <c r="W45" s="114" t="e">
        <f t="shared" ref="W45:W47" si="211">V45/U44</f>
        <v>#DIV/0!</v>
      </c>
      <c r="X45" s="113"/>
      <c r="Y45" s="69">
        <f>X45-X44</f>
        <v>0</v>
      </c>
      <c r="Z45" s="114" t="e">
        <f t="shared" ref="Z45:Z47" si="212">Y45/X44</f>
        <v>#DIV/0!</v>
      </c>
      <c r="AA45" s="113"/>
      <c r="AB45" s="69">
        <f>AA45-AA44</f>
        <v>0</v>
      </c>
      <c r="AC45" s="114" t="e">
        <f t="shared" ref="AC45:AC47" si="213">AB45/AA44</f>
        <v>#DIV/0!</v>
      </c>
      <c r="AD45" s="113"/>
      <c r="AE45" s="69">
        <f>AD45-AD44</f>
        <v>0</v>
      </c>
      <c r="AF45" s="114" t="e">
        <f t="shared" ref="AF45:AF47" si="214">AE45/AD44</f>
        <v>#DIV/0!</v>
      </c>
      <c r="AG45" s="113"/>
      <c r="AH45" s="69">
        <f>AG45-AG44</f>
        <v>0</v>
      </c>
      <c r="AI45" s="114" t="e">
        <f t="shared" ref="AI45:AI47" si="215">AH45/AG44</f>
        <v>#DIV/0!</v>
      </c>
      <c r="AJ45" s="113"/>
      <c r="AK45" s="69">
        <f>AJ45-AJ44</f>
        <v>0</v>
      </c>
      <c r="AL45" s="114" t="e">
        <f t="shared" ref="AL45:AL47" si="216">AK45/AJ44</f>
        <v>#DIV/0!</v>
      </c>
      <c r="AM45" s="63"/>
      <c r="AN45" s="69">
        <f>AM45-AM44</f>
        <v>0</v>
      </c>
      <c r="AO45" s="70" t="e">
        <f t="shared" ref="AO45:AO47" si="217">AN45/AM44</f>
        <v>#DIV/0!</v>
      </c>
      <c r="AP45" s="62"/>
      <c r="AQ45" s="69">
        <f>AP45-AP44</f>
        <v>0</v>
      </c>
      <c r="AR45" s="70" t="e">
        <f t="shared" ref="AR45:AR47" si="218">AQ45/AP44</f>
        <v>#DIV/0!</v>
      </c>
      <c r="AS45" s="62"/>
      <c r="AT45" s="69">
        <f>AS45-AS44</f>
        <v>0</v>
      </c>
      <c r="AU45" s="108" t="e">
        <f t="shared" ref="AU45:AU47" si="219">AT45/AS44</f>
        <v>#DIV/0!</v>
      </c>
      <c r="AV45" s="113"/>
      <c r="AW45" s="69">
        <f>AV45-AV44</f>
        <v>0</v>
      </c>
      <c r="AX45" s="114" t="e">
        <f t="shared" ref="AX45:AX47" si="220">AW45/AV44</f>
        <v>#DIV/0!</v>
      </c>
      <c r="AY45" s="113"/>
      <c r="AZ45" s="69">
        <f>AY45-AY44</f>
        <v>0</v>
      </c>
      <c r="BA45" s="114" t="e">
        <f t="shared" ref="BA45:BA47" si="221">AZ45/AY44</f>
        <v>#DIV/0!</v>
      </c>
    </row>
    <row r="46" spans="1:53" x14ac:dyDescent="0.25">
      <c r="A46" s="7">
        <v>43301</v>
      </c>
      <c r="B46" s="64"/>
      <c r="C46" s="69">
        <f t="shared" ref="C46:C47" si="222">B46-B45</f>
        <v>0</v>
      </c>
      <c r="D46" s="70" t="e">
        <f t="shared" si="205"/>
        <v>#DIV/0!</v>
      </c>
      <c r="E46" s="137"/>
      <c r="F46" s="113"/>
      <c r="G46" s="69">
        <f t="shared" ref="G46:G47" si="223">F46-F45</f>
        <v>0</v>
      </c>
      <c r="H46" s="114" t="e">
        <f t="shared" si="206"/>
        <v>#DIV/0!</v>
      </c>
      <c r="I46" s="113"/>
      <c r="J46" s="69">
        <f t="shared" ref="J46:J47" si="224">I46-I45</f>
        <v>0</v>
      </c>
      <c r="K46" s="114" t="e">
        <f t="shared" si="207"/>
        <v>#DIV/0!</v>
      </c>
      <c r="L46" s="113"/>
      <c r="M46" s="69">
        <f t="shared" ref="M46:M47" si="225">L46-L45</f>
        <v>0</v>
      </c>
      <c r="N46" s="114" t="e">
        <f t="shared" si="208"/>
        <v>#DIV/0!</v>
      </c>
      <c r="O46" s="113"/>
      <c r="P46" s="69">
        <f t="shared" ref="P46:P47" si="226">O46-O45</f>
        <v>0</v>
      </c>
      <c r="Q46" s="114" t="e">
        <f t="shared" si="209"/>
        <v>#DIV/0!</v>
      </c>
      <c r="R46" s="113"/>
      <c r="S46" s="69">
        <f t="shared" ref="S46:S47" si="227">R46-R45</f>
        <v>0</v>
      </c>
      <c r="T46" s="114" t="e">
        <f t="shared" si="210"/>
        <v>#DIV/0!</v>
      </c>
      <c r="U46" s="113"/>
      <c r="V46" s="69">
        <f t="shared" ref="V46:V47" si="228">U46-U45</f>
        <v>0</v>
      </c>
      <c r="W46" s="114" t="e">
        <f t="shared" si="211"/>
        <v>#DIV/0!</v>
      </c>
      <c r="X46" s="113"/>
      <c r="Y46" s="69">
        <f t="shared" ref="Y46:Y47" si="229">X46-X45</f>
        <v>0</v>
      </c>
      <c r="Z46" s="114" t="e">
        <f t="shared" si="212"/>
        <v>#DIV/0!</v>
      </c>
      <c r="AA46" s="113"/>
      <c r="AB46" s="69">
        <f t="shared" ref="AB46:AB47" si="230">AA46-AA45</f>
        <v>0</v>
      </c>
      <c r="AC46" s="114" t="e">
        <f t="shared" si="213"/>
        <v>#DIV/0!</v>
      </c>
      <c r="AD46" s="113"/>
      <c r="AE46" s="69">
        <f t="shared" ref="AE46:AE47" si="231">AD46-AD45</f>
        <v>0</v>
      </c>
      <c r="AF46" s="114" t="e">
        <f t="shared" si="214"/>
        <v>#DIV/0!</v>
      </c>
      <c r="AG46" s="113"/>
      <c r="AH46" s="69">
        <f t="shared" ref="AH46:AH47" si="232">AG46-AG45</f>
        <v>0</v>
      </c>
      <c r="AI46" s="114" t="e">
        <f t="shared" si="215"/>
        <v>#DIV/0!</v>
      </c>
      <c r="AJ46" s="113"/>
      <c r="AK46" s="69">
        <f t="shared" ref="AK46:AK47" si="233">AJ46-AJ45</f>
        <v>0</v>
      </c>
      <c r="AL46" s="114" t="e">
        <f t="shared" si="216"/>
        <v>#DIV/0!</v>
      </c>
      <c r="AM46" s="63"/>
      <c r="AN46" s="69">
        <f t="shared" ref="AN46:AN47" si="234">AM46-AM45</f>
        <v>0</v>
      </c>
      <c r="AO46" s="70" t="e">
        <f t="shared" si="217"/>
        <v>#DIV/0!</v>
      </c>
      <c r="AP46" s="62"/>
      <c r="AQ46" s="69">
        <f t="shared" ref="AQ46:AQ47" si="235">AP46-AP45</f>
        <v>0</v>
      </c>
      <c r="AR46" s="70" t="e">
        <f t="shared" si="218"/>
        <v>#DIV/0!</v>
      </c>
      <c r="AS46" s="62"/>
      <c r="AT46" s="69">
        <f t="shared" ref="AT46:AT47" si="236">AS46-AS45</f>
        <v>0</v>
      </c>
      <c r="AU46" s="108" t="e">
        <f t="shared" si="219"/>
        <v>#DIV/0!</v>
      </c>
      <c r="AV46" s="113"/>
      <c r="AW46" s="69">
        <f t="shared" ref="AW46:AW47" si="237">AV46-AV45</f>
        <v>0</v>
      </c>
      <c r="AX46" s="114" t="e">
        <f t="shared" si="220"/>
        <v>#DIV/0!</v>
      </c>
      <c r="AY46" s="113"/>
      <c r="AZ46" s="69">
        <f t="shared" ref="AZ46:AZ47" si="238">AY46-AY45</f>
        <v>0</v>
      </c>
      <c r="BA46" s="114" t="e">
        <f t="shared" si="221"/>
        <v>#DIV/0!</v>
      </c>
    </row>
    <row r="47" spans="1:53" x14ac:dyDescent="0.25">
      <c r="A47" s="7">
        <v>43308</v>
      </c>
      <c r="B47" s="64"/>
      <c r="C47" s="69">
        <f t="shared" si="222"/>
        <v>0</v>
      </c>
      <c r="D47" s="70" t="e">
        <f t="shared" si="205"/>
        <v>#DIV/0!</v>
      </c>
      <c r="E47" s="137"/>
      <c r="F47" s="113"/>
      <c r="G47" s="69">
        <f t="shared" si="223"/>
        <v>0</v>
      </c>
      <c r="H47" s="114" t="e">
        <f t="shared" si="206"/>
        <v>#DIV/0!</v>
      </c>
      <c r="I47" s="113"/>
      <c r="J47" s="69">
        <f t="shared" si="224"/>
        <v>0</v>
      </c>
      <c r="K47" s="114" t="e">
        <f t="shared" si="207"/>
        <v>#DIV/0!</v>
      </c>
      <c r="L47" s="113"/>
      <c r="M47" s="69">
        <f t="shared" si="225"/>
        <v>0</v>
      </c>
      <c r="N47" s="114" t="e">
        <f t="shared" si="208"/>
        <v>#DIV/0!</v>
      </c>
      <c r="O47" s="113"/>
      <c r="P47" s="69">
        <f t="shared" si="226"/>
        <v>0</v>
      </c>
      <c r="Q47" s="114" t="e">
        <f t="shared" si="209"/>
        <v>#DIV/0!</v>
      </c>
      <c r="R47" s="113"/>
      <c r="S47" s="69">
        <f t="shared" si="227"/>
        <v>0</v>
      </c>
      <c r="T47" s="114" t="e">
        <f t="shared" si="210"/>
        <v>#DIV/0!</v>
      </c>
      <c r="U47" s="113"/>
      <c r="V47" s="69">
        <f t="shared" si="228"/>
        <v>0</v>
      </c>
      <c r="W47" s="114" t="e">
        <f t="shared" si="211"/>
        <v>#DIV/0!</v>
      </c>
      <c r="X47" s="113"/>
      <c r="Y47" s="69">
        <f t="shared" si="229"/>
        <v>0</v>
      </c>
      <c r="Z47" s="114" t="e">
        <f t="shared" si="212"/>
        <v>#DIV/0!</v>
      </c>
      <c r="AA47" s="113"/>
      <c r="AB47" s="69">
        <f t="shared" si="230"/>
        <v>0</v>
      </c>
      <c r="AC47" s="114" t="e">
        <f t="shared" si="213"/>
        <v>#DIV/0!</v>
      </c>
      <c r="AD47" s="113"/>
      <c r="AE47" s="69">
        <f t="shared" si="231"/>
        <v>0</v>
      </c>
      <c r="AF47" s="114" t="e">
        <f t="shared" si="214"/>
        <v>#DIV/0!</v>
      </c>
      <c r="AG47" s="113"/>
      <c r="AH47" s="69">
        <f t="shared" si="232"/>
        <v>0</v>
      </c>
      <c r="AI47" s="114" t="e">
        <f t="shared" si="215"/>
        <v>#DIV/0!</v>
      </c>
      <c r="AJ47" s="113"/>
      <c r="AK47" s="69">
        <f t="shared" si="233"/>
        <v>0</v>
      </c>
      <c r="AL47" s="114" t="e">
        <f t="shared" si="216"/>
        <v>#DIV/0!</v>
      </c>
      <c r="AM47" s="63"/>
      <c r="AN47" s="69">
        <f t="shared" si="234"/>
        <v>0</v>
      </c>
      <c r="AO47" s="70" t="e">
        <f t="shared" si="217"/>
        <v>#DIV/0!</v>
      </c>
      <c r="AP47" s="62"/>
      <c r="AQ47" s="69">
        <f t="shared" si="235"/>
        <v>0</v>
      </c>
      <c r="AR47" s="70" t="e">
        <f t="shared" si="218"/>
        <v>#DIV/0!</v>
      </c>
      <c r="AS47" s="62"/>
      <c r="AT47" s="69">
        <f t="shared" si="236"/>
        <v>0</v>
      </c>
      <c r="AU47" s="108" t="e">
        <f t="shared" si="219"/>
        <v>#DIV/0!</v>
      </c>
      <c r="AV47" s="113"/>
      <c r="AW47" s="69">
        <f t="shared" si="237"/>
        <v>0</v>
      </c>
      <c r="AX47" s="114" t="e">
        <f t="shared" si="220"/>
        <v>#DIV/0!</v>
      </c>
      <c r="AY47" s="113"/>
      <c r="AZ47" s="69">
        <f t="shared" si="238"/>
        <v>0</v>
      </c>
      <c r="BA47" s="114" t="e">
        <f t="shared" si="221"/>
        <v>#DIV/0!</v>
      </c>
    </row>
    <row r="48" spans="1:53" ht="15.75" thickBot="1" x14ac:dyDescent="0.3">
      <c r="A48" s="8"/>
      <c r="B48" s="77" t="s">
        <v>18</v>
      </c>
      <c r="C48" s="78">
        <f>SUM(B44,C45:C47)</f>
        <v>0</v>
      </c>
      <c r="D48" s="79"/>
      <c r="E48" s="134"/>
      <c r="F48" s="35" t="s">
        <v>18</v>
      </c>
      <c r="G48" s="116">
        <f>SUM(F44,G45:G47)</f>
        <v>0</v>
      </c>
      <c r="H48" s="117"/>
      <c r="I48" s="35" t="s">
        <v>18</v>
      </c>
      <c r="J48" s="116">
        <f>SUM(I44,J45:J47)</f>
        <v>0</v>
      </c>
      <c r="K48" s="117"/>
      <c r="L48" s="35" t="s">
        <v>18</v>
      </c>
      <c r="M48" s="116">
        <f>SUM(L44,M45:M47)</f>
        <v>0</v>
      </c>
      <c r="N48" s="117"/>
      <c r="O48" s="35" t="s">
        <v>18</v>
      </c>
      <c r="P48" s="116">
        <f>SUM(O44,P45:P47)</f>
        <v>0</v>
      </c>
      <c r="Q48" s="117"/>
      <c r="R48" s="35" t="s">
        <v>18</v>
      </c>
      <c r="S48" s="116">
        <f>SUM(R44,S45:S47)</f>
        <v>0</v>
      </c>
      <c r="T48" s="117"/>
      <c r="U48" s="115"/>
      <c r="V48" s="116">
        <f>SUM(U44,V45:V47)</f>
        <v>0</v>
      </c>
      <c r="W48" s="117"/>
      <c r="X48" s="115"/>
      <c r="Y48" s="116">
        <f>SUM(X44,Y45:Y47)</f>
        <v>0</v>
      </c>
      <c r="Z48" s="117"/>
      <c r="AA48" s="115"/>
      <c r="AB48" s="116">
        <f>SUM(AA44,AB45:AB47)</f>
        <v>0</v>
      </c>
      <c r="AC48" s="117"/>
      <c r="AD48" s="115"/>
      <c r="AE48" s="116">
        <f>SUM(AD44,AE45:AE47)</f>
        <v>0</v>
      </c>
      <c r="AF48" s="117"/>
      <c r="AG48" s="115"/>
      <c r="AH48" s="116">
        <f>SUM(AG44,AH45:AH47)</f>
        <v>0</v>
      </c>
      <c r="AI48" s="117"/>
      <c r="AJ48" s="115"/>
      <c r="AK48" s="116">
        <f>SUM(AJ44,AK45:AK47)</f>
        <v>0</v>
      </c>
      <c r="AL48" s="117"/>
      <c r="AM48" s="63"/>
      <c r="AN48" s="71">
        <f>SUM(AM44,AN45:AN47)</f>
        <v>0</v>
      </c>
      <c r="AO48" s="69"/>
      <c r="AP48" s="62"/>
      <c r="AQ48" s="71">
        <f>SUM(AP44,AQ45:AQ47)</f>
        <v>0</v>
      </c>
      <c r="AR48" s="69"/>
      <c r="AS48" s="62"/>
      <c r="AT48" s="71">
        <f>SUM(AS44,AT45:AT47)</f>
        <v>0</v>
      </c>
      <c r="AU48" s="119"/>
      <c r="AV48" s="115"/>
      <c r="AW48" s="116">
        <f>SUM(AV44,AW45:AW47)</f>
        <v>0</v>
      </c>
      <c r="AX48" s="117"/>
      <c r="AY48" s="115"/>
      <c r="AZ48" s="116">
        <f>SUM(AY44,AZ45:AZ47)</f>
        <v>0</v>
      </c>
      <c r="BA48" s="117"/>
    </row>
    <row r="49" spans="1:53" s="25" customFormat="1" ht="15.75" thickBot="1" x14ac:dyDescent="0.3">
      <c r="A49" s="89"/>
      <c r="C49" s="27"/>
      <c r="D49" s="26"/>
      <c r="G49" s="27"/>
      <c r="H49" s="26"/>
      <c r="J49" s="27"/>
      <c r="K49" s="26"/>
      <c r="M49" s="27"/>
      <c r="N49" s="26"/>
      <c r="P49" s="27"/>
      <c r="Q49" s="26"/>
      <c r="S49" s="27"/>
      <c r="T49" s="26"/>
      <c r="V49" s="27"/>
      <c r="W49" s="26"/>
      <c r="Y49" s="27"/>
      <c r="Z49" s="26"/>
      <c r="AB49" s="27"/>
      <c r="AC49" s="26"/>
      <c r="AE49" s="27"/>
      <c r="AF49" s="26"/>
      <c r="AH49" s="27"/>
      <c r="AI49" s="26"/>
      <c r="AK49" s="27"/>
      <c r="AL49" s="26"/>
      <c r="AN49" s="27"/>
      <c r="AO49" s="26"/>
      <c r="AQ49" s="27"/>
      <c r="AR49" s="26"/>
      <c r="AT49" s="27"/>
      <c r="AU49" s="26"/>
      <c r="AW49" s="27"/>
      <c r="AX49" s="26"/>
      <c r="AZ49" s="27"/>
      <c r="BA49" s="26"/>
    </row>
    <row r="50" spans="1:53" x14ac:dyDescent="0.25">
      <c r="A50" s="7">
        <v>43315</v>
      </c>
      <c r="B50" s="73"/>
      <c r="C50" s="74"/>
      <c r="D50" s="74"/>
      <c r="E50" s="133"/>
      <c r="F50" s="110"/>
      <c r="G50" s="120"/>
      <c r="H50" s="121"/>
      <c r="I50" s="110"/>
      <c r="J50" s="120"/>
      <c r="K50" s="121"/>
      <c r="L50" s="110"/>
      <c r="M50" s="120"/>
      <c r="N50" s="121"/>
      <c r="O50" s="110"/>
      <c r="P50" s="120"/>
      <c r="Q50" s="121"/>
      <c r="R50" s="110"/>
      <c r="S50" s="120"/>
      <c r="T50" s="121"/>
      <c r="U50" s="110"/>
      <c r="V50" s="120"/>
      <c r="W50" s="121"/>
      <c r="X50" s="110"/>
      <c r="Y50" s="120"/>
      <c r="Z50" s="121"/>
      <c r="AA50" s="110"/>
      <c r="AB50" s="120"/>
      <c r="AC50" s="121"/>
      <c r="AD50" s="110"/>
      <c r="AE50" s="120"/>
      <c r="AF50" s="121"/>
      <c r="AG50" s="110"/>
      <c r="AH50" s="120"/>
      <c r="AI50" s="121"/>
      <c r="AJ50" s="110"/>
      <c r="AK50" s="120"/>
      <c r="AL50" s="121"/>
      <c r="AM50" s="93"/>
      <c r="AN50" s="72"/>
      <c r="AO50" s="72"/>
      <c r="AP50" s="72"/>
      <c r="AQ50" s="72"/>
      <c r="AR50" s="72"/>
      <c r="AS50" s="72"/>
      <c r="AT50" s="72"/>
      <c r="AU50" s="118"/>
      <c r="AV50" s="110"/>
      <c r="AW50" s="120"/>
      <c r="AX50" s="121"/>
      <c r="AY50" s="110"/>
      <c r="AZ50" s="120"/>
      <c r="BA50" s="121"/>
    </row>
    <row r="51" spans="1:53" x14ac:dyDescent="0.25">
      <c r="A51" s="7">
        <v>43322</v>
      </c>
      <c r="B51" s="64"/>
      <c r="C51" s="69">
        <f>B51-B50</f>
        <v>0</v>
      </c>
      <c r="D51" s="70" t="e">
        <f t="shared" ref="D51:D53" si="239">C51/B50</f>
        <v>#DIV/0!</v>
      </c>
      <c r="E51" s="137"/>
      <c r="F51" s="113"/>
      <c r="G51" s="69">
        <f>F51-F50</f>
        <v>0</v>
      </c>
      <c r="H51" s="114" t="e">
        <f t="shared" ref="H51:H53" si="240">G51/F50</f>
        <v>#DIV/0!</v>
      </c>
      <c r="I51" s="113"/>
      <c r="J51" s="69">
        <f>I51-I50</f>
        <v>0</v>
      </c>
      <c r="K51" s="114" t="e">
        <f t="shared" ref="K51:K53" si="241">J51/I50</f>
        <v>#DIV/0!</v>
      </c>
      <c r="L51" s="113"/>
      <c r="M51" s="69">
        <f>L51-L50</f>
        <v>0</v>
      </c>
      <c r="N51" s="114" t="e">
        <f t="shared" ref="N51:N53" si="242">M51/L50</f>
        <v>#DIV/0!</v>
      </c>
      <c r="O51" s="113"/>
      <c r="P51" s="69">
        <f>O51-O50</f>
        <v>0</v>
      </c>
      <c r="Q51" s="114" t="e">
        <f t="shared" ref="Q51:Q53" si="243">P51/O50</f>
        <v>#DIV/0!</v>
      </c>
      <c r="R51" s="113"/>
      <c r="S51" s="69">
        <f>R51-R50</f>
        <v>0</v>
      </c>
      <c r="T51" s="114" t="e">
        <f t="shared" ref="T51:T53" si="244">S51/R50</f>
        <v>#DIV/0!</v>
      </c>
      <c r="U51" s="113"/>
      <c r="V51" s="69">
        <f>U51-U50</f>
        <v>0</v>
      </c>
      <c r="W51" s="114" t="e">
        <f t="shared" ref="W51:W53" si="245">V51/U50</f>
        <v>#DIV/0!</v>
      </c>
      <c r="X51" s="113"/>
      <c r="Y51" s="69">
        <f>X51-X50</f>
        <v>0</v>
      </c>
      <c r="Z51" s="114" t="e">
        <f t="shared" ref="Z51:Z53" si="246">Y51/X50</f>
        <v>#DIV/0!</v>
      </c>
      <c r="AA51" s="113"/>
      <c r="AB51" s="69">
        <f>AA51-AA50</f>
        <v>0</v>
      </c>
      <c r="AC51" s="114" t="e">
        <f t="shared" ref="AC51:AC53" si="247">AB51/AA50</f>
        <v>#DIV/0!</v>
      </c>
      <c r="AD51" s="113"/>
      <c r="AE51" s="69">
        <f>AD51-AD50</f>
        <v>0</v>
      </c>
      <c r="AF51" s="114" t="e">
        <f t="shared" ref="AF51:AF53" si="248">AE51/AD50</f>
        <v>#DIV/0!</v>
      </c>
      <c r="AG51" s="113"/>
      <c r="AH51" s="69">
        <f>AG51-AG50</f>
        <v>0</v>
      </c>
      <c r="AI51" s="114" t="e">
        <f t="shared" ref="AI51:AI53" si="249">AH51/AG50</f>
        <v>#DIV/0!</v>
      </c>
      <c r="AJ51" s="113"/>
      <c r="AK51" s="69">
        <f>AJ51-AJ50</f>
        <v>0</v>
      </c>
      <c r="AL51" s="114" t="e">
        <f t="shared" ref="AL51:AL53" si="250">AK51/AJ50</f>
        <v>#DIV/0!</v>
      </c>
      <c r="AM51" s="63"/>
      <c r="AN51" s="69">
        <f>AM51-AM50</f>
        <v>0</v>
      </c>
      <c r="AO51" s="70" t="e">
        <f t="shared" ref="AO51:AO53" si="251">AN51/AM50</f>
        <v>#DIV/0!</v>
      </c>
      <c r="AP51" s="62"/>
      <c r="AQ51" s="69">
        <f>AP51-AP50</f>
        <v>0</v>
      </c>
      <c r="AR51" s="70" t="e">
        <f t="shared" ref="AR51:AR53" si="252">AQ51/AP50</f>
        <v>#DIV/0!</v>
      </c>
      <c r="AS51" s="62"/>
      <c r="AT51" s="69">
        <f>AS51-AS50</f>
        <v>0</v>
      </c>
      <c r="AU51" s="108" t="e">
        <f t="shared" ref="AU51:AU53" si="253">AT51/AS50</f>
        <v>#DIV/0!</v>
      </c>
      <c r="AV51" s="113"/>
      <c r="AW51" s="69">
        <f>AV51-AV50</f>
        <v>0</v>
      </c>
      <c r="AX51" s="114" t="e">
        <f t="shared" ref="AX51:AX53" si="254">AW51/AV50</f>
        <v>#DIV/0!</v>
      </c>
      <c r="AY51" s="113"/>
      <c r="AZ51" s="69">
        <f>AY51-AY50</f>
        <v>0</v>
      </c>
      <c r="BA51" s="114" t="e">
        <f t="shared" ref="BA51:BA53" si="255">AZ51/AY50</f>
        <v>#DIV/0!</v>
      </c>
    </row>
    <row r="52" spans="1:53" x14ac:dyDescent="0.25">
      <c r="A52" s="7">
        <v>43329</v>
      </c>
      <c r="B52" s="64"/>
      <c r="C52" s="69">
        <f t="shared" ref="C52:C53" si="256">B52-B51</f>
        <v>0</v>
      </c>
      <c r="D52" s="70" t="e">
        <f t="shared" si="239"/>
        <v>#DIV/0!</v>
      </c>
      <c r="E52" s="137"/>
      <c r="F52" s="113"/>
      <c r="G52" s="69">
        <f t="shared" ref="G52:G53" si="257">F52-F51</f>
        <v>0</v>
      </c>
      <c r="H52" s="114" t="e">
        <f t="shared" si="240"/>
        <v>#DIV/0!</v>
      </c>
      <c r="I52" s="113"/>
      <c r="J52" s="69">
        <f t="shared" ref="J52:J53" si="258">I52-I51</f>
        <v>0</v>
      </c>
      <c r="K52" s="114" t="e">
        <f t="shared" si="241"/>
        <v>#DIV/0!</v>
      </c>
      <c r="L52" s="113"/>
      <c r="M52" s="69">
        <f t="shared" ref="M52:M53" si="259">L52-L51</f>
        <v>0</v>
      </c>
      <c r="N52" s="114" t="e">
        <f t="shared" si="242"/>
        <v>#DIV/0!</v>
      </c>
      <c r="O52" s="113"/>
      <c r="P52" s="69">
        <f t="shared" ref="P52:P53" si="260">O52-O51</f>
        <v>0</v>
      </c>
      <c r="Q52" s="114" t="e">
        <f t="shared" si="243"/>
        <v>#DIV/0!</v>
      </c>
      <c r="R52" s="113"/>
      <c r="S52" s="69">
        <f t="shared" ref="S52:S53" si="261">R52-R51</f>
        <v>0</v>
      </c>
      <c r="T52" s="114" t="e">
        <f t="shared" si="244"/>
        <v>#DIV/0!</v>
      </c>
      <c r="U52" s="113"/>
      <c r="V52" s="69">
        <f t="shared" ref="V52:V53" si="262">U52-U51</f>
        <v>0</v>
      </c>
      <c r="W52" s="114" t="e">
        <f t="shared" si="245"/>
        <v>#DIV/0!</v>
      </c>
      <c r="X52" s="113"/>
      <c r="Y52" s="69">
        <f t="shared" ref="Y52:Y53" si="263">X52-X51</f>
        <v>0</v>
      </c>
      <c r="Z52" s="114" t="e">
        <f t="shared" si="246"/>
        <v>#DIV/0!</v>
      </c>
      <c r="AA52" s="113"/>
      <c r="AB52" s="69">
        <f t="shared" ref="AB52:AB53" si="264">AA52-AA51</f>
        <v>0</v>
      </c>
      <c r="AC52" s="114" t="e">
        <f t="shared" si="247"/>
        <v>#DIV/0!</v>
      </c>
      <c r="AD52" s="113"/>
      <c r="AE52" s="69">
        <f t="shared" ref="AE52:AE53" si="265">AD52-AD51</f>
        <v>0</v>
      </c>
      <c r="AF52" s="114" t="e">
        <f t="shared" si="248"/>
        <v>#DIV/0!</v>
      </c>
      <c r="AG52" s="113"/>
      <c r="AH52" s="69">
        <f t="shared" ref="AH52:AH53" si="266">AG52-AG51</f>
        <v>0</v>
      </c>
      <c r="AI52" s="114" t="e">
        <f t="shared" si="249"/>
        <v>#DIV/0!</v>
      </c>
      <c r="AJ52" s="113"/>
      <c r="AK52" s="69">
        <f t="shared" ref="AK52:AK53" si="267">AJ52-AJ51</f>
        <v>0</v>
      </c>
      <c r="AL52" s="114" t="e">
        <f t="shared" si="250"/>
        <v>#DIV/0!</v>
      </c>
      <c r="AM52" s="63"/>
      <c r="AN52" s="69">
        <f t="shared" ref="AN52:AN53" si="268">AM52-AM51</f>
        <v>0</v>
      </c>
      <c r="AO52" s="70" t="e">
        <f t="shared" si="251"/>
        <v>#DIV/0!</v>
      </c>
      <c r="AP52" s="62"/>
      <c r="AQ52" s="69">
        <f t="shared" ref="AQ52:AQ53" si="269">AP52-AP51</f>
        <v>0</v>
      </c>
      <c r="AR52" s="70" t="e">
        <f t="shared" si="252"/>
        <v>#DIV/0!</v>
      </c>
      <c r="AS52" s="62"/>
      <c r="AT52" s="69">
        <f t="shared" ref="AT52:AT53" si="270">AS52-AS51</f>
        <v>0</v>
      </c>
      <c r="AU52" s="108" t="e">
        <f t="shared" si="253"/>
        <v>#DIV/0!</v>
      </c>
      <c r="AV52" s="113"/>
      <c r="AW52" s="69">
        <f t="shared" ref="AW52:AW53" si="271">AV52-AV51</f>
        <v>0</v>
      </c>
      <c r="AX52" s="114" t="e">
        <f t="shared" si="254"/>
        <v>#DIV/0!</v>
      </c>
      <c r="AY52" s="113"/>
      <c r="AZ52" s="69">
        <f t="shared" ref="AZ52:AZ53" si="272">AY52-AY51</f>
        <v>0</v>
      </c>
      <c r="BA52" s="114" t="e">
        <f t="shared" si="255"/>
        <v>#DIV/0!</v>
      </c>
    </row>
    <row r="53" spans="1:53" x14ac:dyDescent="0.25">
      <c r="A53" s="7">
        <v>43336</v>
      </c>
      <c r="B53" s="64"/>
      <c r="C53" s="69">
        <f t="shared" si="256"/>
        <v>0</v>
      </c>
      <c r="D53" s="70" t="e">
        <f t="shared" si="239"/>
        <v>#DIV/0!</v>
      </c>
      <c r="E53" s="137"/>
      <c r="F53" s="113"/>
      <c r="G53" s="69">
        <f t="shared" si="257"/>
        <v>0</v>
      </c>
      <c r="H53" s="114" t="e">
        <f t="shared" si="240"/>
        <v>#DIV/0!</v>
      </c>
      <c r="I53" s="113"/>
      <c r="J53" s="69">
        <f t="shared" si="258"/>
        <v>0</v>
      </c>
      <c r="K53" s="114" t="e">
        <f t="shared" si="241"/>
        <v>#DIV/0!</v>
      </c>
      <c r="L53" s="113"/>
      <c r="M53" s="69">
        <f t="shared" si="259"/>
        <v>0</v>
      </c>
      <c r="N53" s="114" t="e">
        <f t="shared" si="242"/>
        <v>#DIV/0!</v>
      </c>
      <c r="O53" s="113"/>
      <c r="P53" s="69">
        <f t="shared" si="260"/>
        <v>0</v>
      </c>
      <c r="Q53" s="114" t="e">
        <f t="shared" si="243"/>
        <v>#DIV/0!</v>
      </c>
      <c r="R53" s="113"/>
      <c r="S53" s="69">
        <f t="shared" si="261"/>
        <v>0</v>
      </c>
      <c r="T53" s="114" t="e">
        <f t="shared" si="244"/>
        <v>#DIV/0!</v>
      </c>
      <c r="U53" s="113"/>
      <c r="V53" s="69">
        <f t="shared" si="262"/>
        <v>0</v>
      </c>
      <c r="W53" s="114" t="e">
        <f t="shared" si="245"/>
        <v>#DIV/0!</v>
      </c>
      <c r="X53" s="113"/>
      <c r="Y53" s="69">
        <f t="shared" si="263"/>
        <v>0</v>
      </c>
      <c r="Z53" s="114" t="e">
        <f t="shared" si="246"/>
        <v>#DIV/0!</v>
      </c>
      <c r="AA53" s="113"/>
      <c r="AB53" s="69">
        <f t="shared" si="264"/>
        <v>0</v>
      </c>
      <c r="AC53" s="114" t="e">
        <f t="shared" si="247"/>
        <v>#DIV/0!</v>
      </c>
      <c r="AD53" s="113"/>
      <c r="AE53" s="69">
        <f t="shared" si="265"/>
        <v>0</v>
      </c>
      <c r="AF53" s="114" t="e">
        <f t="shared" si="248"/>
        <v>#DIV/0!</v>
      </c>
      <c r="AG53" s="113"/>
      <c r="AH53" s="69">
        <f t="shared" si="266"/>
        <v>0</v>
      </c>
      <c r="AI53" s="114" t="e">
        <f t="shared" si="249"/>
        <v>#DIV/0!</v>
      </c>
      <c r="AJ53" s="113"/>
      <c r="AK53" s="69">
        <f t="shared" si="267"/>
        <v>0</v>
      </c>
      <c r="AL53" s="114" t="e">
        <f t="shared" si="250"/>
        <v>#DIV/0!</v>
      </c>
      <c r="AM53" s="63"/>
      <c r="AN53" s="69">
        <f t="shared" si="268"/>
        <v>0</v>
      </c>
      <c r="AO53" s="70" t="e">
        <f t="shared" si="251"/>
        <v>#DIV/0!</v>
      </c>
      <c r="AP53" s="62"/>
      <c r="AQ53" s="69">
        <f t="shared" si="269"/>
        <v>0</v>
      </c>
      <c r="AR53" s="70" t="e">
        <f t="shared" si="252"/>
        <v>#DIV/0!</v>
      </c>
      <c r="AS53" s="62"/>
      <c r="AT53" s="69">
        <f t="shared" si="270"/>
        <v>0</v>
      </c>
      <c r="AU53" s="108" t="e">
        <f t="shared" si="253"/>
        <v>#DIV/0!</v>
      </c>
      <c r="AV53" s="113"/>
      <c r="AW53" s="69">
        <f t="shared" si="271"/>
        <v>0</v>
      </c>
      <c r="AX53" s="114" t="e">
        <f t="shared" si="254"/>
        <v>#DIV/0!</v>
      </c>
      <c r="AY53" s="113"/>
      <c r="AZ53" s="69">
        <f t="shared" si="272"/>
        <v>0</v>
      </c>
      <c r="BA53" s="114" t="e">
        <f t="shared" si="255"/>
        <v>#DIV/0!</v>
      </c>
    </row>
    <row r="54" spans="1:53" x14ac:dyDescent="0.25">
      <c r="A54" s="7">
        <v>43343</v>
      </c>
      <c r="B54" s="156"/>
      <c r="C54" s="69">
        <f t="shared" ref="C54" si="273">B54-B53</f>
        <v>0</v>
      </c>
      <c r="D54" s="70" t="e">
        <f t="shared" ref="D54" si="274">C54/B53</f>
        <v>#DIV/0!</v>
      </c>
      <c r="E54" s="157"/>
      <c r="F54" s="158"/>
      <c r="G54" s="69">
        <f t="shared" ref="G54" si="275">F54-F53</f>
        <v>0</v>
      </c>
      <c r="H54" s="114" t="e">
        <f t="shared" ref="H54" si="276">G54/F53</f>
        <v>#DIV/0!</v>
      </c>
      <c r="I54" s="158"/>
      <c r="J54" s="69">
        <f t="shared" ref="J54" si="277">I54-I53</f>
        <v>0</v>
      </c>
      <c r="K54" s="114" t="e">
        <f t="shared" ref="K54" si="278">J54/I53</f>
        <v>#DIV/0!</v>
      </c>
      <c r="L54" s="158"/>
      <c r="M54" s="69">
        <f t="shared" ref="M54" si="279">L54-L53</f>
        <v>0</v>
      </c>
      <c r="N54" s="114" t="e">
        <f t="shared" ref="N54" si="280">M54/L53</f>
        <v>#DIV/0!</v>
      </c>
      <c r="O54" s="158"/>
      <c r="P54" s="69">
        <f t="shared" ref="P54" si="281">O54-O53</f>
        <v>0</v>
      </c>
      <c r="Q54" s="114" t="e">
        <f t="shared" ref="Q54" si="282">P54/O53</f>
        <v>#DIV/0!</v>
      </c>
      <c r="R54" s="158"/>
      <c r="S54" s="69">
        <f t="shared" ref="S54" si="283">R54-R53</f>
        <v>0</v>
      </c>
      <c r="T54" s="114" t="e">
        <f t="shared" ref="T54" si="284">S54/R53</f>
        <v>#DIV/0!</v>
      </c>
      <c r="U54" s="158"/>
      <c r="V54" s="69">
        <f t="shared" ref="V54" si="285">U54-U53</f>
        <v>0</v>
      </c>
      <c r="W54" s="114" t="e">
        <f t="shared" ref="W54" si="286">V54/U53</f>
        <v>#DIV/0!</v>
      </c>
      <c r="X54" s="158"/>
      <c r="Y54" s="69">
        <f t="shared" ref="Y54" si="287">X54-X53</f>
        <v>0</v>
      </c>
      <c r="Z54" s="114" t="e">
        <f t="shared" ref="Z54" si="288">Y54/X53</f>
        <v>#DIV/0!</v>
      </c>
      <c r="AA54" s="158"/>
      <c r="AB54" s="69">
        <f t="shared" ref="AB54" si="289">AA54-AA53</f>
        <v>0</v>
      </c>
      <c r="AC54" s="114" t="e">
        <f t="shared" ref="AC54" si="290">AB54/AA53</f>
        <v>#DIV/0!</v>
      </c>
      <c r="AD54" s="158"/>
      <c r="AE54" s="69">
        <f t="shared" ref="AE54" si="291">AD54-AD53</f>
        <v>0</v>
      </c>
      <c r="AF54" s="114" t="e">
        <f t="shared" ref="AF54" si="292">AE54/AD53</f>
        <v>#DIV/0!</v>
      </c>
      <c r="AG54" s="158"/>
      <c r="AH54" s="69">
        <f t="shared" ref="AH54" si="293">AG54-AG53</f>
        <v>0</v>
      </c>
      <c r="AI54" s="114" t="e">
        <f t="shared" ref="AI54" si="294">AH54/AG53</f>
        <v>#DIV/0!</v>
      </c>
      <c r="AJ54" s="158"/>
      <c r="AK54" s="69">
        <f t="shared" ref="AK54" si="295">AJ54-AJ53</f>
        <v>0</v>
      </c>
      <c r="AL54" s="114" t="e">
        <f t="shared" ref="AL54" si="296">AK54/AJ53</f>
        <v>#DIV/0!</v>
      </c>
      <c r="AM54" s="63"/>
      <c r="AN54" s="69"/>
      <c r="AO54" s="70"/>
      <c r="AP54" s="62"/>
      <c r="AQ54" s="69"/>
      <c r="AR54" s="70"/>
      <c r="AS54" s="62"/>
      <c r="AT54" s="69"/>
      <c r="AU54" s="108"/>
      <c r="AV54" s="158"/>
      <c r="AW54" s="69">
        <f t="shared" ref="AW54" si="297">AV54-AV53</f>
        <v>0</v>
      </c>
      <c r="AX54" s="114" t="e">
        <f t="shared" ref="AX54" si="298">AW54/AV53</f>
        <v>#DIV/0!</v>
      </c>
      <c r="AY54" s="158"/>
      <c r="AZ54" s="69">
        <f t="shared" ref="AZ54" si="299">AY54-AY53</f>
        <v>0</v>
      </c>
      <c r="BA54" s="114" t="e">
        <f t="shared" ref="BA54" si="300">AZ54/AY53</f>
        <v>#DIV/0!</v>
      </c>
    </row>
    <row r="55" spans="1:53" ht="15.75" thickBot="1" x14ac:dyDescent="0.3">
      <c r="A55" s="7"/>
      <c r="B55" s="77" t="s">
        <v>18</v>
      </c>
      <c r="C55" s="78">
        <f>SUM(B50,C51:C53)</f>
        <v>0</v>
      </c>
      <c r="D55" s="79"/>
      <c r="E55" s="134"/>
      <c r="F55" s="35" t="s">
        <v>18</v>
      </c>
      <c r="G55" s="116">
        <f>SUM(F50,G51:G53)</f>
        <v>0</v>
      </c>
      <c r="H55" s="117"/>
      <c r="I55" s="35" t="s">
        <v>18</v>
      </c>
      <c r="J55" s="116">
        <f>SUM(I50,J51:J53)</f>
        <v>0</v>
      </c>
      <c r="K55" s="117"/>
      <c r="L55" s="35" t="s">
        <v>18</v>
      </c>
      <c r="M55" s="116">
        <f>SUM(L50,M51:M53)</f>
        <v>0</v>
      </c>
      <c r="N55" s="117"/>
      <c r="O55" s="35" t="s">
        <v>18</v>
      </c>
      <c r="P55" s="116">
        <f>SUM(O50,P51:P53)</f>
        <v>0</v>
      </c>
      <c r="Q55" s="117"/>
      <c r="R55" s="35" t="s">
        <v>18</v>
      </c>
      <c r="S55" s="116">
        <f>SUM(R50,S51:S53)</f>
        <v>0</v>
      </c>
      <c r="T55" s="117"/>
      <c r="U55" s="115"/>
      <c r="V55" s="116">
        <f>SUM(U50,V51:V53)</f>
        <v>0</v>
      </c>
      <c r="W55" s="117"/>
      <c r="X55" s="115"/>
      <c r="Y55" s="116">
        <f>SUM(X50,Y51:Y53)</f>
        <v>0</v>
      </c>
      <c r="Z55" s="117"/>
      <c r="AA55" s="115"/>
      <c r="AB55" s="116">
        <f>SUM(AA50,AB51:AB53)</f>
        <v>0</v>
      </c>
      <c r="AC55" s="117"/>
      <c r="AD55" s="115"/>
      <c r="AE55" s="116">
        <f>SUM(AD50,AE51:AE53)</f>
        <v>0</v>
      </c>
      <c r="AF55" s="117"/>
      <c r="AG55" s="115"/>
      <c r="AH55" s="116">
        <f>SUM(AG50,AH51:AH53)</f>
        <v>0</v>
      </c>
      <c r="AI55" s="117"/>
      <c r="AJ55" s="115"/>
      <c r="AK55" s="116">
        <f>SUM(AJ50,AK51:AK53)</f>
        <v>0</v>
      </c>
      <c r="AL55" s="117"/>
      <c r="AM55" s="63"/>
      <c r="AN55" s="71">
        <f>SUM(AM50,AN51:AN53)</f>
        <v>0</v>
      </c>
      <c r="AO55" s="69"/>
      <c r="AP55" s="62"/>
      <c r="AQ55" s="71">
        <f>SUM(AP50,AQ51:AQ53)</f>
        <v>0</v>
      </c>
      <c r="AR55" s="69"/>
      <c r="AS55" s="62"/>
      <c r="AT55" s="71">
        <f>SUM(AS50,AT51:AT53)</f>
        <v>0</v>
      </c>
      <c r="AU55" s="119"/>
      <c r="AV55" s="115"/>
      <c r="AW55" s="116">
        <f>SUM(AV50,AW51:AW53)</f>
        <v>0</v>
      </c>
      <c r="AX55" s="117"/>
      <c r="AY55" s="115"/>
      <c r="AZ55" s="116">
        <f>SUM(AY50,AZ51:AZ53)</f>
        <v>0</v>
      </c>
      <c r="BA55" s="117"/>
    </row>
    <row r="56" spans="1:53" s="25" customFormat="1" ht="15.75" thickBot="1" x14ac:dyDescent="0.3">
      <c r="A56" s="88"/>
      <c r="C56" s="27"/>
      <c r="D56" s="26"/>
      <c r="G56" s="27"/>
      <c r="H56" s="26"/>
      <c r="J56" s="27"/>
      <c r="K56" s="26"/>
      <c r="M56" s="27"/>
      <c r="N56" s="26"/>
      <c r="P56" s="27"/>
      <c r="Q56" s="26"/>
      <c r="S56" s="27"/>
      <c r="T56" s="26"/>
      <c r="V56" s="27"/>
      <c r="W56" s="26"/>
      <c r="Y56" s="27"/>
      <c r="Z56" s="26"/>
      <c r="AB56" s="27"/>
      <c r="AC56" s="26"/>
      <c r="AE56" s="27"/>
      <c r="AF56" s="26"/>
      <c r="AH56" s="27"/>
      <c r="AI56" s="26"/>
      <c r="AK56" s="27"/>
      <c r="AL56" s="26"/>
      <c r="AN56" s="27"/>
      <c r="AO56" s="26"/>
      <c r="AQ56" s="27"/>
      <c r="AR56" s="26"/>
      <c r="AT56" s="27"/>
      <c r="AU56" s="26"/>
      <c r="AW56" s="27"/>
      <c r="AX56" s="26"/>
      <c r="AZ56" s="27"/>
      <c r="BA56" s="26"/>
    </row>
    <row r="57" spans="1:53" x14ac:dyDescent="0.25">
      <c r="A57" s="7">
        <v>43350</v>
      </c>
      <c r="B57" s="73"/>
      <c r="C57" s="74"/>
      <c r="D57" s="74"/>
      <c r="E57" s="133"/>
      <c r="F57" s="110"/>
      <c r="G57" s="120"/>
      <c r="H57" s="121"/>
      <c r="I57" s="110"/>
      <c r="J57" s="120"/>
      <c r="K57" s="121"/>
      <c r="L57" s="110"/>
      <c r="M57" s="120"/>
      <c r="N57" s="121"/>
      <c r="O57" s="110"/>
      <c r="P57" s="120"/>
      <c r="Q57" s="121"/>
      <c r="R57" s="110"/>
      <c r="S57" s="120"/>
      <c r="T57" s="121"/>
      <c r="U57" s="110"/>
      <c r="V57" s="120"/>
      <c r="W57" s="121"/>
      <c r="X57" s="110"/>
      <c r="Y57" s="120"/>
      <c r="Z57" s="121"/>
      <c r="AA57" s="110"/>
      <c r="AB57" s="120"/>
      <c r="AC57" s="121"/>
      <c r="AD57" s="110"/>
      <c r="AE57" s="120"/>
      <c r="AF57" s="121"/>
      <c r="AG57" s="110"/>
      <c r="AH57" s="120"/>
      <c r="AI57" s="121"/>
      <c r="AJ57" s="110"/>
      <c r="AK57" s="120"/>
      <c r="AL57" s="121"/>
      <c r="AM57" s="93"/>
      <c r="AN57" s="72"/>
      <c r="AO57" s="72"/>
      <c r="AP57" s="72"/>
      <c r="AQ57" s="72"/>
      <c r="AR57" s="72"/>
      <c r="AS57" s="72"/>
      <c r="AT57" s="72"/>
      <c r="AU57" s="118"/>
      <c r="AV57" s="110"/>
      <c r="AW57" s="120"/>
      <c r="AX57" s="121"/>
      <c r="AY57" s="110"/>
      <c r="AZ57" s="120"/>
      <c r="BA57" s="121"/>
    </row>
    <row r="58" spans="1:53" x14ac:dyDescent="0.25">
      <c r="A58" s="7">
        <v>43357</v>
      </c>
      <c r="B58" s="64"/>
      <c r="C58" s="69">
        <f t="shared" ref="C58:C60" si="301">B58-B57</f>
        <v>0</v>
      </c>
      <c r="D58" s="70" t="e">
        <f t="shared" ref="D58:D60" si="302">C58/B57</f>
        <v>#DIV/0!</v>
      </c>
      <c r="E58" s="137"/>
      <c r="F58" s="113"/>
      <c r="G58" s="69">
        <f t="shared" ref="G58:G60" si="303">F58-F57</f>
        <v>0</v>
      </c>
      <c r="H58" s="114" t="e">
        <f t="shared" ref="H58:H60" si="304">G58/F57</f>
        <v>#DIV/0!</v>
      </c>
      <c r="I58" s="113"/>
      <c r="J58" s="69">
        <f t="shared" ref="J58:J60" si="305">I58-I57</f>
        <v>0</v>
      </c>
      <c r="K58" s="114" t="e">
        <f t="shared" ref="K58:K60" si="306">J58/I57</f>
        <v>#DIV/0!</v>
      </c>
      <c r="L58" s="113"/>
      <c r="M58" s="69">
        <f t="shared" ref="M58:M60" si="307">L58-L57</f>
        <v>0</v>
      </c>
      <c r="N58" s="114" t="e">
        <f t="shared" ref="N58:N60" si="308">M58/L57</f>
        <v>#DIV/0!</v>
      </c>
      <c r="O58" s="113"/>
      <c r="P58" s="69">
        <f t="shared" ref="P58:P60" si="309">O58-O57</f>
        <v>0</v>
      </c>
      <c r="Q58" s="114" t="e">
        <f t="shared" ref="Q58:Q60" si="310">P58/O57</f>
        <v>#DIV/0!</v>
      </c>
      <c r="R58" s="113"/>
      <c r="S58" s="69">
        <f t="shared" ref="S58:S60" si="311">R58-R57</f>
        <v>0</v>
      </c>
      <c r="T58" s="114" t="e">
        <f t="shared" ref="T58:T60" si="312">S58/R57</f>
        <v>#DIV/0!</v>
      </c>
      <c r="U58" s="113"/>
      <c r="V58" s="69">
        <f t="shared" ref="V58:V60" si="313">U58-U57</f>
        <v>0</v>
      </c>
      <c r="W58" s="114" t="e">
        <f t="shared" ref="W58:W60" si="314">V58/U57</f>
        <v>#DIV/0!</v>
      </c>
      <c r="X58" s="113"/>
      <c r="Y58" s="69">
        <f t="shared" ref="Y58:Y60" si="315">X58-X57</f>
        <v>0</v>
      </c>
      <c r="Z58" s="114" t="e">
        <f t="shared" ref="Z58:Z60" si="316">Y58/X57</f>
        <v>#DIV/0!</v>
      </c>
      <c r="AA58" s="113"/>
      <c r="AB58" s="69">
        <f t="shared" ref="AB58:AB60" si="317">AA58-AA57</f>
        <v>0</v>
      </c>
      <c r="AC58" s="114" t="e">
        <f t="shared" ref="AC58:AC60" si="318">AB58/AA57</f>
        <v>#DIV/0!</v>
      </c>
      <c r="AD58" s="113"/>
      <c r="AE58" s="69">
        <f t="shared" ref="AE58:AE60" si="319">AD58-AD57</f>
        <v>0</v>
      </c>
      <c r="AF58" s="114" t="e">
        <f t="shared" ref="AF58:AF60" si="320">AE58/AD57</f>
        <v>#DIV/0!</v>
      </c>
      <c r="AG58" s="113"/>
      <c r="AH58" s="69">
        <f t="shared" ref="AH58:AH60" si="321">AG58-AG57</f>
        <v>0</v>
      </c>
      <c r="AI58" s="114" t="e">
        <f t="shared" ref="AI58:AI60" si="322">AH58/AG57</f>
        <v>#DIV/0!</v>
      </c>
      <c r="AJ58" s="113"/>
      <c r="AK58" s="69">
        <f t="shared" ref="AK58:AK60" si="323">AJ58-AJ57</f>
        <v>0</v>
      </c>
      <c r="AL58" s="114" t="e">
        <f t="shared" ref="AL58:AL60" si="324">AK58/AJ57</f>
        <v>#DIV/0!</v>
      </c>
      <c r="AM58" s="63"/>
      <c r="AN58" s="69">
        <f t="shared" ref="AN58:AN60" si="325">AM58-AM57</f>
        <v>0</v>
      </c>
      <c r="AO58" s="70" t="e">
        <f t="shared" ref="AO58:AO60" si="326">AN58/AM57</f>
        <v>#DIV/0!</v>
      </c>
      <c r="AP58" s="62"/>
      <c r="AQ58" s="69">
        <f t="shared" ref="AQ58:AQ60" si="327">AP58-AP57</f>
        <v>0</v>
      </c>
      <c r="AR58" s="70" t="e">
        <f t="shared" ref="AR58:AR60" si="328">AQ58/AP57</f>
        <v>#DIV/0!</v>
      </c>
      <c r="AS58" s="62"/>
      <c r="AT58" s="69">
        <f t="shared" ref="AT58:AT60" si="329">AS58-AS57</f>
        <v>0</v>
      </c>
      <c r="AU58" s="108" t="e">
        <f t="shared" ref="AU58:AU60" si="330">AT58/AS57</f>
        <v>#DIV/0!</v>
      </c>
      <c r="AV58" s="113"/>
      <c r="AW58" s="69">
        <f t="shared" ref="AW58:AW60" si="331">AV58-AV57</f>
        <v>0</v>
      </c>
      <c r="AX58" s="114" t="e">
        <f t="shared" ref="AX58:AX60" si="332">AW58/AV57</f>
        <v>#DIV/0!</v>
      </c>
      <c r="AY58" s="113"/>
      <c r="AZ58" s="69">
        <f t="shared" ref="AZ58:AZ60" si="333">AY58-AY57</f>
        <v>0</v>
      </c>
      <c r="BA58" s="114" t="e">
        <f t="shared" ref="BA58:BA60" si="334">AZ58/AY57</f>
        <v>#DIV/0!</v>
      </c>
    </row>
    <row r="59" spans="1:53" x14ac:dyDescent="0.25">
      <c r="A59" s="7">
        <v>43364</v>
      </c>
      <c r="B59" s="64"/>
      <c r="C59" s="69">
        <f t="shared" si="301"/>
        <v>0</v>
      </c>
      <c r="D59" s="70" t="e">
        <f t="shared" si="302"/>
        <v>#DIV/0!</v>
      </c>
      <c r="E59" s="137"/>
      <c r="F59" s="113"/>
      <c r="G59" s="69">
        <f t="shared" si="303"/>
        <v>0</v>
      </c>
      <c r="H59" s="114" t="e">
        <f t="shared" si="304"/>
        <v>#DIV/0!</v>
      </c>
      <c r="I59" s="113"/>
      <c r="J59" s="69">
        <f t="shared" si="305"/>
        <v>0</v>
      </c>
      <c r="K59" s="114" t="e">
        <f t="shared" si="306"/>
        <v>#DIV/0!</v>
      </c>
      <c r="L59" s="113"/>
      <c r="M59" s="69">
        <f t="shared" si="307"/>
        <v>0</v>
      </c>
      <c r="N59" s="114" t="e">
        <f t="shared" si="308"/>
        <v>#DIV/0!</v>
      </c>
      <c r="O59" s="113"/>
      <c r="P59" s="69">
        <f t="shared" si="309"/>
        <v>0</v>
      </c>
      <c r="Q59" s="114" t="e">
        <f t="shared" si="310"/>
        <v>#DIV/0!</v>
      </c>
      <c r="R59" s="113"/>
      <c r="S59" s="69">
        <f t="shared" si="311"/>
        <v>0</v>
      </c>
      <c r="T59" s="114" t="e">
        <f t="shared" si="312"/>
        <v>#DIV/0!</v>
      </c>
      <c r="U59" s="113"/>
      <c r="V59" s="69">
        <f t="shared" si="313"/>
        <v>0</v>
      </c>
      <c r="W59" s="114" t="e">
        <f t="shared" si="314"/>
        <v>#DIV/0!</v>
      </c>
      <c r="X59" s="113"/>
      <c r="Y59" s="69">
        <f t="shared" si="315"/>
        <v>0</v>
      </c>
      <c r="Z59" s="114" t="e">
        <f t="shared" si="316"/>
        <v>#DIV/0!</v>
      </c>
      <c r="AA59" s="113"/>
      <c r="AB59" s="69">
        <f t="shared" si="317"/>
        <v>0</v>
      </c>
      <c r="AC59" s="114" t="e">
        <f t="shared" si="318"/>
        <v>#DIV/0!</v>
      </c>
      <c r="AD59" s="113"/>
      <c r="AE59" s="69">
        <f t="shared" si="319"/>
        <v>0</v>
      </c>
      <c r="AF59" s="114" t="e">
        <f t="shared" si="320"/>
        <v>#DIV/0!</v>
      </c>
      <c r="AG59" s="113"/>
      <c r="AH59" s="69">
        <f t="shared" si="321"/>
        <v>0</v>
      </c>
      <c r="AI59" s="114" t="e">
        <f t="shared" si="322"/>
        <v>#DIV/0!</v>
      </c>
      <c r="AJ59" s="113"/>
      <c r="AK59" s="69">
        <f t="shared" si="323"/>
        <v>0</v>
      </c>
      <c r="AL59" s="114" t="e">
        <f t="shared" si="324"/>
        <v>#DIV/0!</v>
      </c>
      <c r="AM59" s="63"/>
      <c r="AN59" s="69">
        <f t="shared" si="325"/>
        <v>0</v>
      </c>
      <c r="AO59" s="70" t="e">
        <f t="shared" si="326"/>
        <v>#DIV/0!</v>
      </c>
      <c r="AP59" s="62"/>
      <c r="AQ59" s="69">
        <f t="shared" si="327"/>
        <v>0</v>
      </c>
      <c r="AR59" s="70" t="e">
        <f t="shared" si="328"/>
        <v>#DIV/0!</v>
      </c>
      <c r="AS59" s="62"/>
      <c r="AT59" s="69">
        <f t="shared" si="329"/>
        <v>0</v>
      </c>
      <c r="AU59" s="108" t="e">
        <f t="shared" si="330"/>
        <v>#DIV/0!</v>
      </c>
      <c r="AV59" s="113"/>
      <c r="AW59" s="69">
        <f t="shared" si="331"/>
        <v>0</v>
      </c>
      <c r="AX59" s="114" t="e">
        <f t="shared" si="332"/>
        <v>#DIV/0!</v>
      </c>
      <c r="AY59" s="113"/>
      <c r="AZ59" s="69">
        <f t="shared" si="333"/>
        <v>0</v>
      </c>
      <c r="BA59" s="114" t="e">
        <f t="shared" si="334"/>
        <v>#DIV/0!</v>
      </c>
    </row>
    <row r="60" spans="1:53" x14ac:dyDescent="0.25">
      <c r="A60" s="7">
        <v>43371</v>
      </c>
      <c r="B60" s="64"/>
      <c r="C60" s="69">
        <f t="shared" si="301"/>
        <v>0</v>
      </c>
      <c r="D60" s="70" t="e">
        <f t="shared" si="302"/>
        <v>#DIV/0!</v>
      </c>
      <c r="E60" s="137"/>
      <c r="F60" s="113"/>
      <c r="G60" s="69">
        <f t="shared" si="303"/>
        <v>0</v>
      </c>
      <c r="H60" s="114" t="e">
        <f t="shared" si="304"/>
        <v>#DIV/0!</v>
      </c>
      <c r="I60" s="113"/>
      <c r="J60" s="69">
        <f t="shared" si="305"/>
        <v>0</v>
      </c>
      <c r="K60" s="114" t="e">
        <f t="shared" si="306"/>
        <v>#DIV/0!</v>
      </c>
      <c r="L60" s="113"/>
      <c r="M60" s="69">
        <f t="shared" si="307"/>
        <v>0</v>
      </c>
      <c r="N60" s="114" t="e">
        <f t="shared" si="308"/>
        <v>#DIV/0!</v>
      </c>
      <c r="O60" s="113"/>
      <c r="P60" s="69">
        <f t="shared" si="309"/>
        <v>0</v>
      </c>
      <c r="Q60" s="114" t="e">
        <f t="shared" si="310"/>
        <v>#DIV/0!</v>
      </c>
      <c r="R60" s="113"/>
      <c r="S60" s="69">
        <f t="shared" si="311"/>
        <v>0</v>
      </c>
      <c r="T60" s="114" t="e">
        <f t="shared" si="312"/>
        <v>#DIV/0!</v>
      </c>
      <c r="U60" s="113"/>
      <c r="V60" s="69">
        <f t="shared" si="313"/>
        <v>0</v>
      </c>
      <c r="W60" s="114" t="e">
        <f t="shared" si="314"/>
        <v>#DIV/0!</v>
      </c>
      <c r="X60" s="113"/>
      <c r="Y60" s="69">
        <f t="shared" si="315"/>
        <v>0</v>
      </c>
      <c r="Z60" s="114" t="e">
        <f t="shared" si="316"/>
        <v>#DIV/0!</v>
      </c>
      <c r="AA60" s="113"/>
      <c r="AB60" s="69">
        <f t="shared" si="317"/>
        <v>0</v>
      </c>
      <c r="AC60" s="114" t="e">
        <f t="shared" si="318"/>
        <v>#DIV/0!</v>
      </c>
      <c r="AD60" s="113"/>
      <c r="AE60" s="69">
        <f t="shared" si="319"/>
        <v>0</v>
      </c>
      <c r="AF60" s="114" t="e">
        <f t="shared" si="320"/>
        <v>#DIV/0!</v>
      </c>
      <c r="AG60" s="113"/>
      <c r="AH60" s="69">
        <f t="shared" si="321"/>
        <v>0</v>
      </c>
      <c r="AI60" s="114" t="e">
        <f t="shared" si="322"/>
        <v>#DIV/0!</v>
      </c>
      <c r="AJ60" s="113"/>
      <c r="AK60" s="69">
        <f t="shared" si="323"/>
        <v>0</v>
      </c>
      <c r="AL60" s="114" t="e">
        <f t="shared" si="324"/>
        <v>#DIV/0!</v>
      </c>
      <c r="AM60" s="63"/>
      <c r="AN60" s="69">
        <f t="shared" si="325"/>
        <v>0</v>
      </c>
      <c r="AO60" s="70" t="e">
        <f t="shared" si="326"/>
        <v>#DIV/0!</v>
      </c>
      <c r="AP60" s="62"/>
      <c r="AQ60" s="69">
        <f t="shared" si="327"/>
        <v>0</v>
      </c>
      <c r="AR60" s="70" t="e">
        <f t="shared" si="328"/>
        <v>#DIV/0!</v>
      </c>
      <c r="AS60" s="62"/>
      <c r="AT60" s="69">
        <f t="shared" si="329"/>
        <v>0</v>
      </c>
      <c r="AU60" s="108" t="e">
        <f t="shared" si="330"/>
        <v>#DIV/0!</v>
      </c>
      <c r="AV60" s="113"/>
      <c r="AW60" s="69">
        <f t="shared" si="331"/>
        <v>0</v>
      </c>
      <c r="AX60" s="114" t="e">
        <f t="shared" si="332"/>
        <v>#DIV/0!</v>
      </c>
      <c r="AY60" s="113"/>
      <c r="AZ60" s="69">
        <f t="shared" si="333"/>
        <v>0</v>
      </c>
      <c r="BA60" s="114" t="e">
        <f t="shared" si="334"/>
        <v>#DIV/0!</v>
      </c>
    </row>
    <row r="61" spans="1:53" ht="15.75" thickBot="1" x14ac:dyDescent="0.3">
      <c r="A61" s="8"/>
      <c r="B61" s="77" t="s">
        <v>18</v>
      </c>
      <c r="C61" s="78">
        <f>SUM(B57,C58:C60)</f>
        <v>0</v>
      </c>
      <c r="D61" s="79"/>
      <c r="E61" s="134"/>
      <c r="F61" s="35" t="s">
        <v>18</v>
      </c>
      <c r="G61" s="116">
        <f>SUM(F57,G58:G60)</f>
        <v>0</v>
      </c>
      <c r="H61" s="117"/>
      <c r="I61" s="35" t="s">
        <v>18</v>
      </c>
      <c r="J61" s="116">
        <f>SUM(I57,J58:J60)</f>
        <v>0</v>
      </c>
      <c r="K61" s="117"/>
      <c r="L61" s="35" t="s">
        <v>18</v>
      </c>
      <c r="M61" s="116">
        <f>SUM(L57,M58:M60)</f>
        <v>0</v>
      </c>
      <c r="N61" s="117"/>
      <c r="O61" s="35" t="s">
        <v>18</v>
      </c>
      <c r="P61" s="116">
        <f>SUM(O57,P58:P60)</f>
        <v>0</v>
      </c>
      <c r="Q61" s="117"/>
      <c r="R61" s="35" t="s">
        <v>18</v>
      </c>
      <c r="S61" s="116">
        <f>SUM(R57,S58:S60)</f>
        <v>0</v>
      </c>
      <c r="T61" s="117"/>
      <c r="U61" s="115"/>
      <c r="V61" s="116">
        <f>SUM(U57,V58:V60)</f>
        <v>0</v>
      </c>
      <c r="W61" s="117"/>
      <c r="X61" s="115"/>
      <c r="Y61" s="116">
        <f>SUM(X57,Y58:Y60)</f>
        <v>0</v>
      </c>
      <c r="Z61" s="117"/>
      <c r="AA61" s="115"/>
      <c r="AB61" s="116">
        <f>SUM(AA57,AB58:AB60)</f>
        <v>0</v>
      </c>
      <c r="AC61" s="117"/>
      <c r="AD61" s="115"/>
      <c r="AE61" s="116">
        <f>SUM(AD57,AE58:AE60)</f>
        <v>0</v>
      </c>
      <c r="AF61" s="117"/>
      <c r="AG61" s="115"/>
      <c r="AH61" s="116">
        <f>SUM(AG57,AH58:AH60)</f>
        <v>0</v>
      </c>
      <c r="AI61" s="117"/>
      <c r="AJ61" s="115"/>
      <c r="AK61" s="116">
        <f>SUM(AJ57,AK58:AK60)</f>
        <v>0</v>
      </c>
      <c r="AL61" s="117"/>
      <c r="AM61" s="63"/>
      <c r="AN61" s="71">
        <f>SUM(AM57,AN58:AN60)</f>
        <v>0</v>
      </c>
      <c r="AO61" s="69"/>
      <c r="AP61" s="62"/>
      <c r="AQ61" s="71">
        <f>SUM(AP57,AQ58:AQ60)</f>
        <v>0</v>
      </c>
      <c r="AR61" s="69"/>
      <c r="AS61" s="62"/>
      <c r="AT61" s="71">
        <f>SUM(AS57,AT58:AT60)</f>
        <v>0</v>
      </c>
      <c r="AU61" s="119"/>
      <c r="AV61" s="115"/>
      <c r="AW61" s="116">
        <f>SUM(AV57,AW58:AW60)</f>
        <v>0</v>
      </c>
      <c r="AX61" s="117"/>
      <c r="AY61" s="115"/>
      <c r="AZ61" s="116">
        <f>SUM(AY57,AZ58:AZ60)</f>
        <v>0</v>
      </c>
      <c r="BA61" s="117"/>
    </row>
    <row r="62" spans="1:53" s="25" customFormat="1" ht="15.75" thickBot="1" x14ac:dyDescent="0.3">
      <c r="A62" s="89"/>
      <c r="C62" s="27"/>
      <c r="D62" s="26"/>
      <c r="G62" s="27"/>
      <c r="H62" s="26"/>
      <c r="J62" s="27"/>
      <c r="K62" s="26"/>
      <c r="M62" s="27"/>
      <c r="N62" s="26"/>
      <c r="P62" s="27"/>
      <c r="Q62" s="26"/>
      <c r="S62" s="27"/>
      <c r="T62" s="26"/>
      <c r="V62" s="27"/>
      <c r="W62" s="26"/>
      <c r="Y62" s="27"/>
      <c r="Z62" s="26"/>
      <c r="AB62" s="27"/>
      <c r="AC62" s="26"/>
      <c r="AE62" s="27"/>
      <c r="AF62" s="26"/>
      <c r="AH62" s="27"/>
      <c r="AI62" s="26"/>
      <c r="AK62" s="27"/>
      <c r="AL62" s="26"/>
      <c r="AN62" s="27"/>
      <c r="AO62" s="26"/>
      <c r="AQ62" s="27"/>
      <c r="AR62" s="26"/>
      <c r="AT62" s="27"/>
      <c r="AU62" s="26"/>
      <c r="AW62" s="27"/>
      <c r="AX62" s="26"/>
      <c r="AZ62" s="27"/>
      <c r="BA62" s="26"/>
    </row>
    <row r="63" spans="1:53" x14ac:dyDescent="0.25">
      <c r="A63" s="7">
        <v>43378</v>
      </c>
      <c r="B63" s="73"/>
      <c r="C63" s="74"/>
      <c r="D63" s="74"/>
      <c r="E63" s="75"/>
      <c r="F63" s="93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</row>
    <row r="64" spans="1:53" x14ac:dyDescent="0.25">
      <c r="A64" s="7">
        <v>43385</v>
      </c>
      <c r="B64" s="64"/>
      <c r="C64" s="69">
        <f>B64-B63</f>
        <v>0</v>
      </c>
      <c r="D64" s="70" t="e">
        <f t="shared" ref="D64:D66" si="335">C64/B63</f>
        <v>#DIV/0!</v>
      </c>
      <c r="E64" s="65"/>
      <c r="F64" s="63"/>
      <c r="G64" s="69">
        <f>F64-F63</f>
        <v>0</v>
      </c>
      <c r="H64" s="70" t="e">
        <f t="shared" ref="H64:H66" si="336">G64/F63</f>
        <v>#DIV/0!</v>
      </c>
      <c r="I64" s="62"/>
      <c r="J64" s="69">
        <f>I64-I63</f>
        <v>0</v>
      </c>
      <c r="K64" s="70" t="e">
        <f t="shared" ref="K64:K66" si="337">J64/I63</f>
        <v>#DIV/0!</v>
      </c>
      <c r="L64" s="62"/>
      <c r="M64" s="69">
        <f>L64-L63</f>
        <v>0</v>
      </c>
      <c r="N64" s="70" t="e">
        <f t="shared" ref="N64:N66" si="338">M64/L63</f>
        <v>#DIV/0!</v>
      </c>
      <c r="O64" s="62"/>
      <c r="P64" s="69">
        <f>O64-O63</f>
        <v>0</v>
      </c>
      <c r="Q64" s="70" t="e">
        <f t="shared" ref="Q64:Q66" si="339">P64/O63</f>
        <v>#DIV/0!</v>
      </c>
      <c r="R64" s="62"/>
      <c r="S64" s="69">
        <f>R64-R63</f>
        <v>0</v>
      </c>
      <c r="T64" s="70" t="e">
        <f t="shared" ref="T64:T66" si="340">S64/R63</f>
        <v>#DIV/0!</v>
      </c>
      <c r="U64" s="62"/>
      <c r="V64" s="69">
        <f>U64-U63</f>
        <v>0</v>
      </c>
      <c r="W64" s="70" t="e">
        <f t="shared" ref="W64:W66" si="341">V64/U63</f>
        <v>#DIV/0!</v>
      </c>
      <c r="X64" s="62"/>
      <c r="Y64" s="69">
        <f>X64-X63</f>
        <v>0</v>
      </c>
      <c r="Z64" s="70" t="e">
        <f t="shared" ref="Z64:Z66" si="342">Y64/X63</f>
        <v>#DIV/0!</v>
      </c>
      <c r="AA64" s="62"/>
      <c r="AB64" s="69">
        <f>AA64-AA63</f>
        <v>0</v>
      </c>
      <c r="AC64" s="70" t="e">
        <f t="shared" ref="AC64:AC66" si="343">AB64/AA63</f>
        <v>#DIV/0!</v>
      </c>
      <c r="AD64" s="62"/>
      <c r="AE64" s="69">
        <f>AD64-AD63</f>
        <v>0</v>
      </c>
      <c r="AF64" s="70" t="e">
        <f t="shared" ref="AF64:AF66" si="344">AE64/AD63</f>
        <v>#DIV/0!</v>
      </c>
      <c r="AG64" s="62"/>
      <c r="AH64" s="69">
        <f>AG64-AG63</f>
        <v>0</v>
      </c>
      <c r="AI64" s="70" t="e">
        <f t="shared" ref="AI64:AI66" si="345">AH64/AG63</f>
        <v>#DIV/0!</v>
      </c>
      <c r="AJ64" s="62"/>
      <c r="AK64" s="69">
        <f>AJ64-AJ63</f>
        <v>0</v>
      </c>
      <c r="AL64" s="70" t="e">
        <f t="shared" ref="AL64:AL66" si="346">AK64/AJ63</f>
        <v>#DIV/0!</v>
      </c>
      <c r="AM64" s="62"/>
      <c r="AN64" s="69">
        <f>AM64-AM63</f>
        <v>0</v>
      </c>
      <c r="AO64" s="70" t="e">
        <f t="shared" ref="AO64:AO66" si="347">AN64/AM63</f>
        <v>#DIV/0!</v>
      </c>
      <c r="AP64" s="62"/>
      <c r="AQ64" s="69">
        <f>AP64-AP63</f>
        <v>0</v>
      </c>
      <c r="AR64" s="70" t="e">
        <f t="shared" ref="AR64:AR66" si="348">AQ64/AP63</f>
        <v>#DIV/0!</v>
      </c>
      <c r="AS64" s="62"/>
      <c r="AT64" s="69">
        <f>AS64-AS63</f>
        <v>0</v>
      </c>
      <c r="AU64" s="70" t="e">
        <f t="shared" ref="AU64:AU66" si="349">AT64/AS63</f>
        <v>#DIV/0!</v>
      </c>
      <c r="AV64" s="62"/>
      <c r="AW64" s="69">
        <f>AV64-AV63</f>
        <v>0</v>
      </c>
      <c r="AX64" s="70" t="e">
        <f t="shared" ref="AX64:AX66" si="350">AW64/AV63</f>
        <v>#DIV/0!</v>
      </c>
      <c r="AY64" s="62"/>
      <c r="AZ64" s="69">
        <f>AY64-AY63</f>
        <v>0</v>
      </c>
      <c r="BA64" s="70" t="e">
        <f t="shared" ref="BA64:BA66" si="351">AZ64/AY63</f>
        <v>#DIV/0!</v>
      </c>
    </row>
    <row r="65" spans="1:53" x14ac:dyDescent="0.25">
      <c r="A65" s="7">
        <v>43392</v>
      </c>
      <c r="B65" s="64"/>
      <c r="C65" s="69">
        <f t="shared" ref="C65:C66" si="352">B65-B64</f>
        <v>0</v>
      </c>
      <c r="D65" s="70" t="e">
        <f t="shared" si="335"/>
        <v>#DIV/0!</v>
      </c>
      <c r="E65" s="65"/>
      <c r="F65" s="63"/>
      <c r="G65" s="69">
        <f t="shared" ref="G65:G66" si="353">F65-F64</f>
        <v>0</v>
      </c>
      <c r="H65" s="70" t="e">
        <f t="shared" si="336"/>
        <v>#DIV/0!</v>
      </c>
      <c r="I65" s="62"/>
      <c r="J65" s="69">
        <f t="shared" ref="J65:J66" si="354">I65-I64</f>
        <v>0</v>
      </c>
      <c r="K65" s="70" t="e">
        <f t="shared" si="337"/>
        <v>#DIV/0!</v>
      </c>
      <c r="L65" s="62"/>
      <c r="M65" s="69">
        <f t="shared" ref="M65:M66" si="355">L65-L64</f>
        <v>0</v>
      </c>
      <c r="N65" s="70" t="e">
        <f t="shared" si="338"/>
        <v>#DIV/0!</v>
      </c>
      <c r="O65" s="62"/>
      <c r="P65" s="69">
        <f t="shared" ref="P65:P66" si="356">O65-O64</f>
        <v>0</v>
      </c>
      <c r="Q65" s="70" t="e">
        <f t="shared" si="339"/>
        <v>#DIV/0!</v>
      </c>
      <c r="R65" s="62"/>
      <c r="S65" s="69">
        <f t="shared" ref="S65:S66" si="357">R65-R64</f>
        <v>0</v>
      </c>
      <c r="T65" s="70" t="e">
        <f t="shared" si="340"/>
        <v>#DIV/0!</v>
      </c>
      <c r="U65" s="62"/>
      <c r="V65" s="69">
        <f t="shared" ref="V65:V66" si="358">U65-U64</f>
        <v>0</v>
      </c>
      <c r="W65" s="70" t="e">
        <f t="shared" si="341"/>
        <v>#DIV/0!</v>
      </c>
      <c r="X65" s="62"/>
      <c r="Y65" s="69">
        <f t="shared" ref="Y65:Y66" si="359">X65-X64</f>
        <v>0</v>
      </c>
      <c r="Z65" s="70" t="e">
        <f t="shared" si="342"/>
        <v>#DIV/0!</v>
      </c>
      <c r="AA65" s="62"/>
      <c r="AB65" s="69">
        <f t="shared" ref="AB65:AB66" si="360">AA65-AA64</f>
        <v>0</v>
      </c>
      <c r="AC65" s="70" t="e">
        <f t="shared" si="343"/>
        <v>#DIV/0!</v>
      </c>
      <c r="AD65" s="62"/>
      <c r="AE65" s="69">
        <f t="shared" ref="AE65:AE66" si="361">AD65-AD64</f>
        <v>0</v>
      </c>
      <c r="AF65" s="70" t="e">
        <f t="shared" si="344"/>
        <v>#DIV/0!</v>
      </c>
      <c r="AG65" s="62"/>
      <c r="AH65" s="69">
        <f t="shared" ref="AH65:AH66" si="362">AG65-AG64</f>
        <v>0</v>
      </c>
      <c r="AI65" s="70" t="e">
        <f t="shared" si="345"/>
        <v>#DIV/0!</v>
      </c>
      <c r="AJ65" s="62"/>
      <c r="AK65" s="69">
        <f t="shared" ref="AK65:AK66" si="363">AJ65-AJ64</f>
        <v>0</v>
      </c>
      <c r="AL65" s="70" t="e">
        <f t="shared" si="346"/>
        <v>#DIV/0!</v>
      </c>
      <c r="AM65" s="62"/>
      <c r="AN65" s="69">
        <f t="shared" ref="AN65:AN66" si="364">AM65-AM64</f>
        <v>0</v>
      </c>
      <c r="AO65" s="70" t="e">
        <f t="shared" si="347"/>
        <v>#DIV/0!</v>
      </c>
      <c r="AP65" s="62"/>
      <c r="AQ65" s="69">
        <f t="shared" ref="AQ65:AQ66" si="365">AP65-AP64</f>
        <v>0</v>
      </c>
      <c r="AR65" s="70" t="e">
        <f t="shared" si="348"/>
        <v>#DIV/0!</v>
      </c>
      <c r="AS65" s="62"/>
      <c r="AT65" s="69">
        <f t="shared" ref="AT65:AT66" si="366">AS65-AS64</f>
        <v>0</v>
      </c>
      <c r="AU65" s="70" t="e">
        <f t="shared" si="349"/>
        <v>#DIV/0!</v>
      </c>
      <c r="AV65" s="62"/>
      <c r="AW65" s="69">
        <f t="shared" ref="AW65:AW66" si="367">AV65-AV64</f>
        <v>0</v>
      </c>
      <c r="AX65" s="70" t="e">
        <f t="shared" si="350"/>
        <v>#DIV/0!</v>
      </c>
      <c r="AY65" s="62"/>
      <c r="AZ65" s="69">
        <f t="shared" ref="AZ65:AZ66" si="368">AY65-AY64</f>
        <v>0</v>
      </c>
      <c r="BA65" s="70" t="e">
        <f t="shared" si="351"/>
        <v>#DIV/0!</v>
      </c>
    </row>
    <row r="66" spans="1:53" x14ac:dyDescent="0.25">
      <c r="A66" s="7">
        <v>43399</v>
      </c>
      <c r="B66" s="64"/>
      <c r="C66" s="69">
        <f t="shared" si="352"/>
        <v>0</v>
      </c>
      <c r="D66" s="70" t="e">
        <f t="shared" si="335"/>
        <v>#DIV/0!</v>
      </c>
      <c r="E66" s="65"/>
      <c r="F66" s="63"/>
      <c r="G66" s="69">
        <f t="shared" si="353"/>
        <v>0</v>
      </c>
      <c r="H66" s="70" t="e">
        <f t="shared" si="336"/>
        <v>#DIV/0!</v>
      </c>
      <c r="I66" s="62"/>
      <c r="J66" s="69">
        <f t="shared" si="354"/>
        <v>0</v>
      </c>
      <c r="K66" s="70" t="e">
        <f t="shared" si="337"/>
        <v>#DIV/0!</v>
      </c>
      <c r="L66" s="62"/>
      <c r="M66" s="69">
        <f t="shared" si="355"/>
        <v>0</v>
      </c>
      <c r="N66" s="70" t="e">
        <f t="shared" si="338"/>
        <v>#DIV/0!</v>
      </c>
      <c r="O66" s="62"/>
      <c r="P66" s="69">
        <f t="shared" si="356"/>
        <v>0</v>
      </c>
      <c r="Q66" s="70" t="e">
        <f t="shared" si="339"/>
        <v>#DIV/0!</v>
      </c>
      <c r="R66" s="62"/>
      <c r="S66" s="69">
        <f t="shared" si="357"/>
        <v>0</v>
      </c>
      <c r="T66" s="70" t="e">
        <f t="shared" si="340"/>
        <v>#DIV/0!</v>
      </c>
      <c r="U66" s="62"/>
      <c r="V66" s="69">
        <f t="shared" si="358"/>
        <v>0</v>
      </c>
      <c r="W66" s="70" t="e">
        <f t="shared" si="341"/>
        <v>#DIV/0!</v>
      </c>
      <c r="X66" s="62"/>
      <c r="Y66" s="69">
        <f t="shared" si="359"/>
        <v>0</v>
      </c>
      <c r="Z66" s="70" t="e">
        <f t="shared" si="342"/>
        <v>#DIV/0!</v>
      </c>
      <c r="AA66" s="62"/>
      <c r="AB66" s="69">
        <f t="shared" si="360"/>
        <v>0</v>
      </c>
      <c r="AC66" s="70" t="e">
        <f t="shared" si="343"/>
        <v>#DIV/0!</v>
      </c>
      <c r="AD66" s="62"/>
      <c r="AE66" s="69">
        <f t="shared" si="361"/>
        <v>0</v>
      </c>
      <c r="AF66" s="70" t="e">
        <f t="shared" si="344"/>
        <v>#DIV/0!</v>
      </c>
      <c r="AG66" s="62"/>
      <c r="AH66" s="69">
        <f t="shared" si="362"/>
        <v>0</v>
      </c>
      <c r="AI66" s="70" t="e">
        <f t="shared" si="345"/>
        <v>#DIV/0!</v>
      </c>
      <c r="AJ66" s="62"/>
      <c r="AK66" s="69">
        <f t="shared" si="363"/>
        <v>0</v>
      </c>
      <c r="AL66" s="70" t="e">
        <f t="shared" si="346"/>
        <v>#DIV/0!</v>
      </c>
      <c r="AM66" s="62"/>
      <c r="AN66" s="69">
        <f t="shared" si="364"/>
        <v>0</v>
      </c>
      <c r="AO66" s="70" t="e">
        <f t="shared" si="347"/>
        <v>#DIV/0!</v>
      </c>
      <c r="AP66" s="62"/>
      <c r="AQ66" s="69">
        <f t="shared" si="365"/>
        <v>0</v>
      </c>
      <c r="AR66" s="70" t="e">
        <f t="shared" si="348"/>
        <v>#DIV/0!</v>
      </c>
      <c r="AS66" s="62"/>
      <c r="AT66" s="69">
        <f t="shared" si="366"/>
        <v>0</v>
      </c>
      <c r="AU66" s="70" t="e">
        <f t="shared" si="349"/>
        <v>#DIV/0!</v>
      </c>
      <c r="AV66" s="62"/>
      <c r="AW66" s="69">
        <f t="shared" si="367"/>
        <v>0</v>
      </c>
      <c r="AX66" s="70" t="e">
        <f t="shared" si="350"/>
        <v>#DIV/0!</v>
      </c>
      <c r="AY66" s="62"/>
      <c r="AZ66" s="69">
        <f t="shared" si="368"/>
        <v>0</v>
      </c>
      <c r="BA66" s="70" t="e">
        <f t="shared" si="351"/>
        <v>#DIV/0!</v>
      </c>
    </row>
    <row r="67" spans="1:53" ht="15.75" thickBot="1" x14ac:dyDescent="0.3">
      <c r="A67" s="8"/>
      <c r="B67" s="77" t="s">
        <v>18</v>
      </c>
      <c r="C67" s="78">
        <f>SUM(B63,C64:C66)</f>
        <v>0</v>
      </c>
      <c r="D67" s="79"/>
      <c r="E67" s="80"/>
      <c r="F67" s="35" t="s">
        <v>18</v>
      </c>
      <c r="G67" s="71">
        <f>SUM(F63,G64:G66)</f>
        <v>0</v>
      </c>
      <c r="H67" s="69"/>
      <c r="I67" s="35" t="s">
        <v>18</v>
      </c>
      <c r="J67" s="71">
        <f>SUM(I63,J64:J66)</f>
        <v>0</v>
      </c>
      <c r="K67" s="69"/>
      <c r="L67" s="35" t="s">
        <v>18</v>
      </c>
      <c r="M67" s="71">
        <f>SUM(L63,M64:M66)</f>
        <v>0</v>
      </c>
      <c r="N67" s="69"/>
      <c r="O67" s="35" t="s">
        <v>18</v>
      </c>
      <c r="P67" s="71">
        <f>SUM(O63,P64:P66)</f>
        <v>0</v>
      </c>
      <c r="Q67" s="69"/>
      <c r="R67" s="35" t="s">
        <v>18</v>
      </c>
      <c r="S67" s="71">
        <f>SUM(R63,S64:S66)</f>
        <v>0</v>
      </c>
      <c r="T67" s="69"/>
      <c r="U67" s="62"/>
      <c r="V67" s="71">
        <f>SUM(U63,V64:V66)</f>
        <v>0</v>
      </c>
      <c r="W67" s="69"/>
      <c r="X67" s="62"/>
      <c r="Y67" s="71">
        <f>SUM(X63,Y64:Y66)</f>
        <v>0</v>
      </c>
      <c r="Z67" s="69"/>
      <c r="AA67" s="62"/>
      <c r="AB67" s="71">
        <f>SUM(AA63,AB64:AB66)</f>
        <v>0</v>
      </c>
      <c r="AC67" s="69"/>
      <c r="AD67" s="62"/>
      <c r="AE67" s="71">
        <f>SUM(AD63,AE64:AE66)</f>
        <v>0</v>
      </c>
      <c r="AF67" s="69"/>
      <c r="AG67" s="62"/>
      <c r="AH67" s="71">
        <f>SUM(AG63,AH64:AH66)</f>
        <v>0</v>
      </c>
      <c r="AI67" s="69"/>
      <c r="AJ67" s="62"/>
      <c r="AK67" s="71">
        <f>SUM(AJ63,AK64:AK66)</f>
        <v>0</v>
      </c>
      <c r="AL67" s="69"/>
      <c r="AM67" s="62"/>
      <c r="AN67" s="71">
        <f>SUM(AM63,AN64:AN66)</f>
        <v>0</v>
      </c>
      <c r="AO67" s="69"/>
      <c r="AP67" s="62"/>
      <c r="AQ67" s="71">
        <f>SUM(AP63,AQ64:AQ66)</f>
        <v>0</v>
      </c>
      <c r="AR67" s="69"/>
      <c r="AS67" s="62"/>
      <c r="AT67" s="71">
        <f>SUM(AS63,AT64:AT66)</f>
        <v>0</v>
      </c>
      <c r="AU67" s="69"/>
      <c r="AV67" s="62"/>
      <c r="AW67" s="71">
        <f>SUM(AV63,AW64:AW66)</f>
        <v>0</v>
      </c>
      <c r="AX67" s="69"/>
      <c r="AY67" s="62"/>
      <c r="AZ67" s="71">
        <f>SUM(AY63,AZ64:AZ66)</f>
        <v>0</v>
      </c>
      <c r="BA67" s="69"/>
    </row>
    <row r="68" spans="1:53" s="25" customFormat="1" ht="15.75" thickBot="1" x14ac:dyDescent="0.3">
      <c r="A68" s="89"/>
      <c r="C68" s="27"/>
      <c r="D68" s="26"/>
      <c r="G68" s="27"/>
      <c r="H68" s="26"/>
      <c r="J68" s="27"/>
      <c r="K68" s="26"/>
      <c r="M68" s="27"/>
      <c r="N68" s="26"/>
      <c r="P68" s="27"/>
      <c r="Q68" s="26"/>
      <c r="S68" s="27"/>
      <c r="T68" s="26"/>
      <c r="V68" s="27"/>
      <c r="W68" s="26"/>
      <c r="Y68" s="27"/>
      <c r="Z68" s="26"/>
      <c r="AB68" s="27"/>
      <c r="AC68" s="26"/>
      <c r="AE68" s="27"/>
      <c r="AF68" s="26"/>
      <c r="AH68" s="27"/>
      <c r="AI68" s="26"/>
      <c r="AK68" s="27"/>
      <c r="AL68" s="26"/>
      <c r="AN68" s="27"/>
      <c r="AO68" s="26"/>
      <c r="AQ68" s="27"/>
      <c r="AR68" s="26"/>
      <c r="AT68" s="27"/>
      <c r="AU68" s="26"/>
      <c r="AW68" s="27"/>
      <c r="AX68" s="26"/>
      <c r="AZ68" s="27"/>
      <c r="BA68" s="26"/>
    </row>
    <row r="69" spans="1:53" x14ac:dyDescent="0.25">
      <c r="A69" s="7">
        <v>43406</v>
      </c>
      <c r="B69" s="73"/>
      <c r="C69" s="74"/>
      <c r="D69" s="74"/>
      <c r="E69" s="75"/>
      <c r="F69" s="93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</row>
    <row r="70" spans="1:53" x14ac:dyDescent="0.25">
      <c r="A70" s="7">
        <v>43413</v>
      </c>
      <c r="B70" s="64"/>
      <c r="C70" s="69">
        <f>B70-B69</f>
        <v>0</v>
      </c>
      <c r="D70" s="70" t="e">
        <f t="shared" ref="D70:D71" si="369">C70/B69</f>
        <v>#DIV/0!</v>
      </c>
      <c r="E70" s="65"/>
      <c r="F70" s="63"/>
      <c r="G70" s="69">
        <f>F70-F69</f>
        <v>0</v>
      </c>
      <c r="H70" s="70" t="e">
        <f t="shared" ref="H70:H71" si="370">G70/F69</f>
        <v>#DIV/0!</v>
      </c>
      <c r="I70" s="62"/>
      <c r="J70" s="69">
        <f>I70-I69</f>
        <v>0</v>
      </c>
      <c r="K70" s="70" t="e">
        <f t="shared" ref="K70:K71" si="371">J70/I69</f>
        <v>#DIV/0!</v>
      </c>
      <c r="L70" s="62"/>
      <c r="M70" s="69">
        <f>L70-L69</f>
        <v>0</v>
      </c>
      <c r="N70" s="70" t="e">
        <f t="shared" ref="N70:N71" si="372">M70/L69</f>
        <v>#DIV/0!</v>
      </c>
      <c r="O70" s="62"/>
      <c r="P70" s="69">
        <f>O70-O69</f>
        <v>0</v>
      </c>
      <c r="Q70" s="70" t="e">
        <f t="shared" ref="Q70:Q71" si="373">P70/O69</f>
        <v>#DIV/0!</v>
      </c>
      <c r="R70" s="62"/>
      <c r="S70" s="69">
        <f>R70-R69</f>
        <v>0</v>
      </c>
      <c r="T70" s="70" t="e">
        <f t="shared" ref="T70:T71" si="374">S70/R69</f>
        <v>#DIV/0!</v>
      </c>
      <c r="U70" s="62"/>
      <c r="V70" s="69">
        <f>U70-U69</f>
        <v>0</v>
      </c>
      <c r="W70" s="70" t="e">
        <f t="shared" ref="W70:W71" si="375">V70/U69</f>
        <v>#DIV/0!</v>
      </c>
      <c r="X70" s="62"/>
      <c r="Y70" s="69">
        <f>X70-X69</f>
        <v>0</v>
      </c>
      <c r="Z70" s="70" t="e">
        <f t="shared" ref="Z70:Z71" si="376">Y70/X69</f>
        <v>#DIV/0!</v>
      </c>
      <c r="AA70" s="62"/>
      <c r="AB70" s="69">
        <f>AA70-AA69</f>
        <v>0</v>
      </c>
      <c r="AC70" s="70" t="e">
        <f t="shared" ref="AC70:AC71" si="377">AB70/AA69</f>
        <v>#DIV/0!</v>
      </c>
      <c r="AD70" s="62"/>
      <c r="AE70" s="69">
        <f>AD70-AD69</f>
        <v>0</v>
      </c>
      <c r="AF70" s="70" t="e">
        <f t="shared" ref="AF70:AF71" si="378">AE70/AD69</f>
        <v>#DIV/0!</v>
      </c>
      <c r="AG70" s="62"/>
      <c r="AH70" s="69">
        <f>AG70-AG69</f>
        <v>0</v>
      </c>
      <c r="AI70" s="70" t="e">
        <f t="shared" ref="AI70:AI71" si="379">AH70/AG69</f>
        <v>#DIV/0!</v>
      </c>
      <c r="AJ70" s="62"/>
      <c r="AK70" s="69">
        <f>AJ70-AJ69</f>
        <v>0</v>
      </c>
      <c r="AL70" s="70" t="e">
        <f t="shared" ref="AL70:AL71" si="380">AK70/AJ69</f>
        <v>#DIV/0!</v>
      </c>
      <c r="AM70" s="62"/>
      <c r="AN70" s="69">
        <f>AM70-AM69</f>
        <v>0</v>
      </c>
      <c r="AO70" s="70" t="e">
        <f t="shared" ref="AO70:AO71" si="381">AN70/AM69</f>
        <v>#DIV/0!</v>
      </c>
      <c r="AP70" s="62"/>
      <c r="AQ70" s="69">
        <f>AP70-AP69</f>
        <v>0</v>
      </c>
      <c r="AR70" s="70" t="e">
        <f t="shared" ref="AR70:AR71" si="382">AQ70/AP69</f>
        <v>#DIV/0!</v>
      </c>
      <c r="AS70" s="62"/>
      <c r="AT70" s="69">
        <f>AS70-AS69</f>
        <v>0</v>
      </c>
      <c r="AU70" s="70" t="e">
        <f t="shared" ref="AU70:AU71" si="383">AT70/AS69</f>
        <v>#DIV/0!</v>
      </c>
      <c r="AV70" s="62"/>
      <c r="AW70" s="69">
        <f>AV70-AV69</f>
        <v>0</v>
      </c>
      <c r="AX70" s="70" t="e">
        <f t="shared" ref="AX70:AX71" si="384">AW70/AV69</f>
        <v>#DIV/0!</v>
      </c>
      <c r="AY70" s="62"/>
      <c r="AZ70" s="69">
        <f>AY70-AY69</f>
        <v>0</v>
      </c>
      <c r="BA70" s="70" t="e">
        <f t="shared" ref="BA70:BA71" si="385">AZ70/AY69</f>
        <v>#DIV/0!</v>
      </c>
    </row>
    <row r="71" spans="1:53" x14ac:dyDescent="0.25">
      <c r="A71" s="7">
        <v>43420</v>
      </c>
      <c r="B71" s="64"/>
      <c r="C71" s="69">
        <f t="shared" ref="C71" si="386">B71-B70</f>
        <v>0</v>
      </c>
      <c r="D71" s="70" t="e">
        <f t="shared" si="369"/>
        <v>#DIV/0!</v>
      </c>
      <c r="E71" s="65"/>
      <c r="F71" s="63"/>
      <c r="G71" s="69">
        <f t="shared" ref="G71" si="387">F71-F70</f>
        <v>0</v>
      </c>
      <c r="H71" s="70" t="e">
        <f t="shared" si="370"/>
        <v>#DIV/0!</v>
      </c>
      <c r="I71" s="62"/>
      <c r="J71" s="69">
        <f t="shared" ref="J71" si="388">I71-I70</f>
        <v>0</v>
      </c>
      <c r="K71" s="70" t="e">
        <f t="shared" si="371"/>
        <v>#DIV/0!</v>
      </c>
      <c r="L71" s="62"/>
      <c r="M71" s="69">
        <f t="shared" ref="M71" si="389">L71-L70</f>
        <v>0</v>
      </c>
      <c r="N71" s="70" t="e">
        <f t="shared" si="372"/>
        <v>#DIV/0!</v>
      </c>
      <c r="O71" s="62"/>
      <c r="P71" s="69">
        <f t="shared" ref="P71" si="390">O71-O70</f>
        <v>0</v>
      </c>
      <c r="Q71" s="70" t="e">
        <f t="shared" si="373"/>
        <v>#DIV/0!</v>
      </c>
      <c r="R71" s="62"/>
      <c r="S71" s="69">
        <f t="shared" ref="S71" si="391">R71-R70</f>
        <v>0</v>
      </c>
      <c r="T71" s="70" t="e">
        <f t="shared" si="374"/>
        <v>#DIV/0!</v>
      </c>
      <c r="U71" s="62"/>
      <c r="V71" s="69">
        <f t="shared" ref="V71" si="392">U71-U70</f>
        <v>0</v>
      </c>
      <c r="W71" s="70" t="e">
        <f t="shared" si="375"/>
        <v>#DIV/0!</v>
      </c>
      <c r="X71" s="62"/>
      <c r="Y71" s="69">
        <f t="shared" ref="Y71" si="393">X71-X70</f>
        <v>0</v>
      </c>
      <c r="Z71" s="70" t="e">
        <f t="shared" si="376"/>
        <v>#DIV/0!</v>
      </c>
      <c r="AA71" s="62"/>
      <c r="AB71" s="69">
        <f t="shared" ref="AB71" si="394">AA71-AA70</f>
        <v>0</v>
      </c>
      <c r="AC71" s="70" t="e">
        <f t="shared" si="377"/>
        <v>#DIV/0!</v>
      </c>
      <c r="AD71" s="62"/>
      <c r="AE71" s="69">
        <f t="shared" ref="AE71" si="395">AD71-AD70</f>
        <v>0</v>
      </c>
      <c r="AF71" s="70" t="e">
        <f t="shared" si="378"/>
        <v>#DIV/0!</v>
      </c>
      <c r="AG71" s="62"/>
      <c r="AH71" s="69">
        <f t="shared" ref="AH71" si="396">AG71-AG70</f>
        <v>0</v>
      </c>
      <c r="AI71" s="70" t="e">
        <f t="shared" si="379"/>
        <v>#DIV/0!</v>
      </c>
      <c r="AJ71" s="62"/>
      <c r="AK71" s="69">
        <f t="shared" ref="AK71" si="397">AJ71-AJ70</f>
        <v>0</v>
      </c>
      <c r="AL71" s="70" t="e">
        <f t="shared" si="380"/>
        <v>#DIV/0!</v>
      </c>
      <c r="AM71" s="62"/>
      <c r="AN71" s="69">
        <f t="shared" ref="AN71" si="398">AM71-AM70</f>
        <v>0</v>
      </c>
      <c r="AO71" s="70" t="e">
        <f t="shared" si="381"/>
        <v>#DIV/0!</v>
      </c>
      <c r="AP71" s="62"/>
      <c r="AQ71" s="69">
        <f t="shared" ref="AQ71" si="399">AP71-AP70</f>
        <v>0</v>
      </c>
      <c r="AR71" s="70" t="e">
        <f t="shared" si="382"/>
        <v>#DIV/0!</v>
      </c>
      <c r="AS71" s="62"/>
      <c r="AT71" s="69">
        <f t="shared" ref="AT71" si="400">AS71-AS70</f>
        <v>0</v>
      </c>
      <c r="AU71" s="70" t="e">
        <f t="shared" si="383"/>
        <v>#DIV/0!</v>
      </c>
      <c r="AV71" s="62"/>
      <c r="AW71" s="69">
        <f t="shared" ref="AW71" si="401">AV71-AV70</f>
        <v>0</v>
      </c>
      <c r="AX71" s="70" t="e">
        <f t="shared" si="384"/>
        <v>#DIV/0!</v>
      </c>
      <c r="AY71" s="62"/>
      <c r="AZ71" s="69">
        <f t="shared" ref="AZ71" si="402">AY71-AY70</f>
        <v>0</v>
      </c>
      <c r="BA71" s="70" t="e">
        <f t="shared" si="385"/>
        <v>#DIV/0!</v>
      </c>
    </row>
    <row r="72" spans="1:53" x14ac:dyDescent="0.25">
      <c r="A72" s="7">
        <v>43427</v>
      </c>
      <c r="B72" s="64"/>
      <c r="C72" s="69"/>
      <c r="D72" s="70"/>
      <c r="E72" s="65"/>
      <c r="F72" s="63"/>
      <c r="G72" s="69"/>
      <c r="H72" s="70"/>
      <c r="I72" s="62"/>
      <c r="J72" s="69"/>
      <c r="K72" s="70"/>
      <c r="L72" s="62"/>
      <c r="M72" s="69"/>
      <c r="N72" s="70"/>
      <c r="O72" s="62"/>
      <c r="P72" s="69"/>
      <c r="Q72" s="70"/>
      <c r="R72" s="62"/>
      <c r="S72" s="69"/>
      <c r="T72" s="70"/>
      <c r="U72" s="62"/>
      <c r="V72" s="69"/>
      <c r="W72" s="70"/>
      <c r="X72" s="62"/>
      <c r="Y72" s="69"/>
      <c r="Z72" s="70"/>
      <c r="AA72" s="62"/>
      <c r="AB72" s="69"/>
      <c r="AC72" s="70"/>
      <c r="AD72" s="62"/>
      <c r="AE72" s="69"/>
      <c r="AF72" s="70"/>
      <c r="AG72" s="62"/>
      <c r="AH72" s="69"/>
      <c r="AI72" s="70"/>
      <c r="AJ72" s="62"/>
      <c r="AK72" s="69"/>
      <c r="AL72" s="70"/>
      <c r="AM72" s="62"/>
      <c r="AN72" s="69"/>
      <c r="AO72" s="70"/>
      <c r="AP72" s="62"/>
      <c r="AQ72" s="69"/>
      <c r="AR72" s="70"/>
      <c r="AS72" s="62"/>
      <c r="AT72" s="69"/>
      <c r="AU72" s="70"/>
      <c r="AV72" s="62"/>
      <c r="AW72" s="69"/>
      <c r="AX72" s="70"/>
      <c r="AY72" s="62"/>
      <c r="AZ72" s="69"/>
      <c r="BA72" s="70"/>
    </row>
    <row r="73" spans="1:53" x14ac:dyDescent="0.25">
      <c r="A73" s="7">
        <v>43434</v>
      </c>
      <c r="B73" s="64"/>
      <c r="C73" s="69">
        <f>B73-B71</f>
        <v>0</v>
      </c>
      <c r="D73" s="70" t="e">
        <f>C73/B71</f>
        <v>#DIV/0!</v>
      </c>
      <c r="E73" s="65"/>
      <c r="F73" s="63"/>
      <c r="G73" s="69">
        <f>F73-F71</f>
        <v>0</v>
      </c>
      <c r="H73" s="70" t="e">
        <f>G73/F71</f>
        <v>#DIV/0!</v>
      </c>
      <c r="I73" s="62"/>
      <c r="J73" s="69">
        <f>I73-I71</f>
        <v>0</v>
      </c>
      <c r="K73" s="70" t="e">
        <f>J73/I71</f>
        <v>#DIV/0!</v>
      </c>
      <c r="L73" s="62"/>
      <c r="M73" s="69">
        <f>L73-L71</f>
        <v>0</v>
      </c>
      <c r="N73" s="70" t="e">
        <f>M73/L71</f>
        <v>#DIV/0!</v>
      </c>
      <c r="O73" s="62"/>
      <c r="P73" s="69">
        <f>O73-O71</f>
        <v>0</v>
      </c>
      <c r="Q73" s="70" t="e">
        <f>P73/O71</f>
        <v>#DIV/0!</v>
      </c>
      <c r="R73" s="62"/>
      <c r="S73" s="69">
        <f>R73-R71</f>
        <v>0</v>
      </c>
      <c r="T73" s="70" t="e">
        <f>S73/R71</f>
        <v>#DIV/0!</v>
      </c>
      <c r="U73" s="62"/>
      <c r="V73" s="69">
        <f>U73-U71</f>
        <v>0</v>
      </c>
      <c r="W73" s="70" t="e">
        <f>V73/U71</f>
        <v>#DIV/0!</v>
      </c>
      <c r="X73" s="62"/>
      <c r="Y73" s="69">
        <f>X73-X71</f>
        <v>0</v>
      </c>
      <c r="Z73" s="70" t="e">
        <f>Y73/X71</f>
        <v>#DIV/0!</v>
      </c>
      <c r="AA73" s="62"/>
      <c r="AB73" s="69">
        <f>AA73-AA71</f>
        <v>0</v>
      </c>
      <c r="AC73" s="70" t="e">
        <f>AB73/AA71</f>
        <v>#DIV/0!</v>
      </c>
      <c r="AD73" s="62"/>
      <c r="AE73" s="69">
        <f>AD73-AD71</f>
        <v>0</v>
      </c>
      <c r="AF73" s="70" t="e">
        <f>AE73/AD71</f>
        <v>#DIV/0!</v>
      </c>
      <c r="AG73" s="62"/>
      <c r="AH73" s="69">
        <f>AG73-AG71</f>
        <v>0</v>
      </c>
      <c r="AI73" s="70" t="e">
        <f>AH73/AG71</f>
        <v>#DIV/0!</v>
      </c>
      <c r="AJ73" s="62"/>
      <c r="AK73" s="69">
        <f>AJ73-AJ71</f>
        <v>0</v>
      </c>
      <c r="AL73" s="70" t="e">
        <f>AK73/AJ71</f>
        <v>#DIV/0!</v>
      </c>
      <c r="AM73" s="62"/>
      <c r="AN73" s="69">
        <f>AM73-AM71</f>
        <v>0</v>
      </c>
      <c r="AO73" s="70" t="e">
        <f>AN73/AM71</f>
        <v>#DIV/0!</v>
      </c>
      <c r="AP73" s="62"/>
      <c r="AQ73" s="69">
        <f>AP73-AP71</f>
        <v>0</v>
      </c>
      <c r="AR73" s="70" t="e">
        <f>AQ73/AP71</f>
        <v>#DIV/0!</v>
      </c>
      <c r="AS73" s="62"/>
      <c r="AT73" s="69">
        <f>AS73-AS71</f>
        <v>0</v>
      </c>
      <c r="AU73" s="70" t="e">
        <f>AT73/AS71</f>
        <v>#DIV/0!</v>
      </c>
      <c r="AV73" s="62"/>
      <c r="AW73" s="69">
        <f>AV73-AV71</f>
        <v>0</v>
      </c>
      <c r="AX73" s="70" t="e">
        <f>AW73/AV71</f>
        <v>#DIV/0!</v>
      </c>
      <c r="AY73" s="62"/>
      <c r="AZ73" s="69">
        <f>AY73-AY71</f>
        <v>0</v>
      </c>
      <c r="BA73" s="70" t="e">
        <f>AZ73/AY71</f>
        <v>#DIV/0!</v>
      </c>
    </row>
    <row r="74" spans="1:53" ht="15.75" thickBot="1" x14ac:dyDescent="0.3">
      <c r="A74" s="8"/>
      <c r="B74" s="77" t="s">
        <v>18</v>
      </c>
      <c r="C74" s="78">
        <f>SUM(B69,C70:C73)</f>
        <v>0</v>
      </c>
      <c r="D74" s="79"/>
      <c r="E74" s="80"/>
      <c r="F74" s="35" t="s">
        <v>18</v>
      </c>
      <c r="G74" s="71">
        <f>SUM(F69,G70:G73)</f>
        <v>0</v>
      </c>
      <c r="H74" s="69"/>
      <c r="I74" s="35" t="s">
        <v>18</v>
      </c>
      <c r="J74" s="71">
        <f>SUM(I69,J70:J73)</f>
        <v>0</v>
      </c>
      <c r="K74" s="69"/>
      <c r="L74" s="35" t="s">
        <v>18</v>
      </c>
      <c r="M74" s="71">
        <f>SUM(L69,M70:M73)</f>
        <v>0</v>
      </c>
      <c r="N74" s="69"/>
      <c r="O74" s="35" t="s">
        <v>18</v>
      </c>
      <c r="P74" s="71">
        <f>SUM(O69,P70:P73)</f>
        <v>0</v>
      </c>
      <c r="Q74" s="69"/>
      <c r="R74" s="35" t="s">
        <v>18</v>
      </c>
      <c r="S74" s="71">
        <f>SUM(R69,S70:S73)</f>
        <v>0</v>
      </c>
      <c r="T74" s="69"/>
      <c r="U74" s="62"/>
      <c r="V74" s="71">
        <f>SUM(U69,V70:V73)</f>
        <v>0</v>
      </c>
      <c r="W74" s="69"/>
      <c r="X74" s="62"/>
      <c r="Y74" s="71">
        <f>SUM(X69,Y70:Y73)</f>
        <v>0</v>
      </c>
      <c r="Z74" s="69"/>
      <c r="AA74" s="62"/>
      <c r="AB74" s="71">
        <f>SUM(AA69,AB70:AB73)</f>
        <v>0</v>
      </c>
      <c r="AC74" s="69"/>
      <c r="AD74" s="62"/>
      <c r="AE74" s="71">
        <f>SUM(AD69,AE70:AE73)</f>
        <v>0</v>
      </c>
      <c r="AF74" s="69"/>
      <c r="AG74" s="62"/>
      <c r="AH74" s="71">
        <f>SUM(AG69,AH70:AH73)</f>
        <v>0</v>
      </c>
      <c r="AI74" s="69"/>
      <c r="AJ74" s="62"/>
      <c r="AK74" s="71">
        <f>SUM(AJ69,AK70:AK73)</f>
        <v>0</v>
      </c>
      <c r="AL74" s="69"/>
      <c r="AM74" s="62"/>
      <c r="AN74" s="71">
        <f>SUM(AM69,AN70:AN73)</f>
        <v>0</v>
      </c>
      <c r="AO74" s="69"/>
      <c r="AP74" s="62"/>
      <c r="AQ74" s="71">
        <f>SUM(AP69,AQ70:AQ73)</f>
        <v>0</v>
      </c>
      <c r="AR74" s="69"/>
      <c r="AS74" s="62"/>
      <c r="AT74" s="71">
        <f>SUM(AS69,AT70:AT73)</f>
        <v>0</v>
      </c>
      <c r="AU74" s="69"/>
      <c r="AV74" s="62"/>
      <c r="AW74" s="71">
        <f>SUM(AV69,AW70:AW73)</f>
        <v>0</v>
      </c>
      <c r="AX74" s="69"/>
      <c r="AY74" s="62"/>
      <c r="AZ74" s="71">
        <f>SUM(AY69,AZ70:AZ73)</f>
        <v>0</v>
      </c>
      <c r="BA74" s="69"/>
    </row>
    <row r="75" spans="1:53" s="25" customFormat="1" ht="15.75" thickBot="1" x14ac:dyDescent="0.3">
      <c r="A75" s="89"/>
      <c r="C75" s="27"/>
      <c r="D75" s="26"/>
      <c r="G75" s="27"/>
      <c r="H75" s="26"/>
      <c r="J75" s="27"/>
      <c r="K75" s="26"/>
      <c r="M75" s="27"/>
      <c r="N75" s="26"/>
      <c r="P75" s="27"/>
      <c r="Q75" s="26"/>
      <c r="S75" s="27"/>
      <c r="T75" s="26"/>
      <c r="V75" s="27"/>
      <c r="W75" s="26"/>
      <c r="Y75" s="27"/>
      <c r="Z75" s="26"/>
      <c r="AB75" s="27"/>
      <c r="AC75" s="26"/>
      <c r="AE75" s="27"/>
      <c r="AF75" s="26"/>
      <c r="AH75" s="27"/>
      <c r="AI75" s="26"/>
      <c r="AK75" s="27"/>
      <c r="AL75" s="26"/>
      <c r="AN75" s="27"/>
      <c r="AO75" s="26"/>
      <c r="AQ75" s="27"/>
      <c r="AR75" s="26"/>
      <c r="AT75" s="27"/>
      <c r="AU75" s="26"/>
      <c r="AW75" s="27"/>
      <c r="AX75" s="26"/>
      <c r="AZ75" s="27"/>
      <c r="BA75" s="26"/>
    </row>
    <row r="76" spans="1:53" x14ac:dyDescent="0.25">
      <c r="A76" s="7">
        <v>43441</v>
      </c>
      <c r="B76" s="73"/>
      <c r="C76" s="74"/>
      <c r="D76" s="74"/>
      <c r="E76" s="75"/>
      <c r="F76" s="93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</row>
    <row r="77" spans="1:53" x14ac:dyDescent="0.25">
      <c r="A77" s="7">
        <v>43448</v>
      </c>
      <c r="B77" s="64"/>
      <c r="C77" s="69">
        <f t="shared" ref="C77:C79" si="403">B77-B76</f>
        <v>0</v>
      </c>
      <c r="D77" s="70" t="e">
        <f t="shared" ref="D77:D79" si="404">C77/B76</f>
        <v>#DIV/0!</v>
      </c>
      <c r="E77" s="65"/>
      <c r="F77" s="63"/>
      <c r="G77" s="69">
        <f t="shared" ref="G77:G79" si="405">F77-F76</f>
        <v>0</v>
      </c>
      <c r="H77" s="70" t="e">
        <f t="shared" ref="H77:H79" si="406">G77/F76</f>
        <v>#DIV/0!</v>
      </c>
      <c r="I77" s="62"/>
      <c r="J77" s="69">
        <f t="shared" ref="J77:J79" si="407">I77-I76</f>
        <v>0</v>
      </c>
      <c r="K77" s="70" t="e">
        <f t="shared" ref="K77:K79" si="408">J77/I76</f>
        <v>#DIV/0!</v>
      </c>
      <c r="L77" s="62"/>
      <c r="M77" s="69">
        <f t="shared" ref="M77:M79" si="409">L77-L76</f>
        <v>0</v>
      </c>
      <c r="N77" s="70" t="e">
        <f t="shared" ref="N77:N79" si="410">M77/L76</f>
        <v>#DIV/0!</v>
      </c>
      <c r="O77" s="62"/>
      <c r="P77" s="69">
        <f t="shared" ref="P77:P79" si="411">O77-O76</f>
        <v>0</v>
      </c>
      <c r="Q77" s="70" t="e">
        <f t="shared" ref="Q77:Q79" si="412">P77/O76</f>
        <v>#DIV/0!</v>
      </c>
      <c r="R77" s="62"/>
      <c r="S77" s="69">
        <f t="shared" ref="S77:S79" si="413">R77-R76</f>
        <v>0</v>
      </c>
      <c r="T77" s="70" t="e">
        <f t="shared" ref="T77:T79" si="414">S77/R76</f>
        <v>#DIV/0!</v>
      </c>
      <c r="U77" s="62"/>
      <c r="V77" s="69">
        <f t="shared" ref="V77:V79" si="415">U77-U76</f>
        <v>0</v>
      </c>
      <c r="W77" s="70" t="e">
        <f t="shared" ref="W77:W79" si="416">V77/U76</f>
        <v>#DIV/0!</v>
      </c>
      <c r="X77" s="62"/>
      <c r="Y77" s="69">
        <f t="shared" ref="Y77:Y79" si="417">X77-X76</f>
        <v>0</v>
      </c>
      <c r="Z77" s="70" t="e">
        <f t="shared" ref="Z77:Z79" si="418">Y77/X76</f>
        <v>#DIV/0!</v>
      </c>
      <c r="AA77" s="62"/>
      <c r="AB77" s="69">
        <f t="shared" ref="AB77:AB79" si="419">AA77-AA76</f>
        <v>0</v>
      </c>
      <c r="AC77" s="70" t="e">
        <f t="shared" ref="AC77:AC79" si="420">AB77/AA76</f>
        <v>#DIV/0!</v>
      </c>
      <c r="AD77" s="62"/>
      <c r="AE77" s="69">
        <f t="shared" ref="AE77:AE79" si="421">AD77-AD76</f>
        <v>0</v>
      </c>
      <c r="AF77" s="70" t="e">
        <f t="shared" ref="AF77:AF79" si="422">AE77/AD76</f>
        <v>#DIV/0!</v>
      </c>
      <c r="AG77" s="62"/>
      <c r="AH77" s="69">
        <f t="shared" ref="AH77:AH79" si="423">AG77-AG76</f>
        <v>0</v>
      </c>
      <c r="AI77" s="70" t="e">
        <f t="shared" ref="AI77:AI79" si="424">AH77/AG76</f>
        <v>#DIV/0!</v>
      </c>
      <c r="AJ77" s="62"/>
      <c r="AK77" s="69">
        <f t="shared" ref="AK77:AK79" si="425">AJ77-AJ76</f>
        <v>0</v>
      </c>
      <c r="AL77" s="70" t="e">
        <f t="shared" ref="AL77:AL79" si="426">AK77/AJ76</f>
        <v>#DIV/0!</v>
      </c>
      <c r="AM77" s="62"/>
      <c r="AN77" s="69">
        <f t="shared" ref="AN77:AN79" si="427">AM77-AM76</f>
        <v>0</v>
      </c>
      <c r="AO77" s="70" t="e">
        <f t="shared" ref="AO77:AO79" si="428">AN77/AM76</f>
        <v>#DIV/0!</v>
      </c>
      <c r="AP77" s="62"/>
      <c r="AQ77" s="69">
        <f t="shared" ref="AQ77:AQ79" si="429">AP77-AP76</f>
        <v>0</v>
      </c>
      <c r="AR77" s="70" t="e">
        <f t="shared" ref="AR77:AR79" si="430">AQ77/AP76</f>
        <v>#DIV/0!</v>
      </c>
      <c r="AS77" s="62"/>
      <c r="AT77" s="69">
        <f t="shared" ref="AT77:AT79" si="431">AS77-AS76</f>
        <v>0</v>
      </c>
      <c r="AU77" s="70" t="e">
        <f t="shared" ref="AU77:AU79" si="432">AT77/AS76</f>
        <v>#DIV/0!</v>
      </c>
      <c r="AV77" s="62"/>
      <c r="AW77" s="69">
        <f t="shared" ref="AW77:AW79" si="433">AV77-AV76</f>
        <v>0</v>
      </c>
      <c r="AX77" s="70" t="e">
        <f t="shared" ref="AX77:AX79" si="434">AW77/AV76</f>
        <v>#DIV/0!</v>
      </c>
      <c r="AY77" s="62"/>
      <c r="AZ77" s="69">
        <f t="shared" ref="AZ77:AZ79" si="435">AY77-AY76</f>
        <v>0</v>
      </c>
      <c r="BA77" s="70" t="e">
        <f t="shared" ref="BA77:BA79" si="436">AZ77/AY76</f>
        <v>#DIV/0!</v>
      </c>
    </row>
    <row r="78" spans="1:53" x14ac:dyDescent="0.25">
      <c r="A78" s="7">
        <v>43455</v>
      </c>
      <c r="B78" s="64"/>
      <c r="C78" s="69">
        <f t="shared" si="403"/>
        <v>0</v>
      </c>
      <c r="D78" s="70" t="e">
        <f t="shared" si="404"/>
        <v>#DIV/0!</v>
      </c>
      <c r="E78" s="65"/>
      <c r="F78" s="63"/>
      <c r="G78" s="69">
        <f t="shared" si="405"/>
        <v>0</v>
      </c>
      <c r="H78" s="70" t="e">
        <f t="shared" si="406"/>
        <v>#DIV/0!</v>
      </c>
      <c r="I78" s="62"/>
      <c r="J78" s="69">
        <f t="shared" si="407"/>
        <v>0</v>
      </c>
      <c r="K78" s="70" t="e">
        <f t="shared" si="408"/>
        <v>#DIV/0!</v>
      </c>
      <c r="L78" s="62"/>
      <c r="M78" s="69">
        <f t="shared" si="409"/>
        <v>0</v>
      </c>
      <c r="N78" s="70" t="e">
        <f t="shared" si="410"/>
        <v>#DIV/0!</v>
      </c>
      <c r="O78" s="62"/>
      <c r="P78" s="69">
        <f t="shared" si="411"/>
        <v>0</v>
      </c>
      <c r="Q78" s="70" t="e">
        <f t="shared" si="412"/>
        <v>#DIV/0!</v>
      </c>
      <c r="R78" s="62"/>
      <c r="S78" s="69">
        <f t="shared" si="413"/>
        <v>0</v>
      </c>
      <c r="T78" s="70" t="e">
        <f t="shared" si="414"/>
        <v>#DIV/0!</v>
      </c>
      <c r="U78" s="62"/>
      <c r="V78" s="69">
        <f t="shared" si="415"/>
        <v>0</v>
      </c>
      <c r="W78" s="70" t="e">
        <f t="shared" si="416"/>
        <v>#DIV/0!</v>
      </c>
      <c r="X78" s="62"/>
      <c r="Y78" s="69">
        <f t="shared" si="417"/>
        <v>0</v>
      </c>
      <c r="Z78" s="70" t="e">
        <f t="shared" si="418"/>
        <v>#DIV/0!</v>
      </c>
      <c r="AA78" s="62"/>
      <c r="AB78" s="69">
        <f t="shared" si="419"/>
        <v>0</v>
      </c>
      <c r="AC78" s="70" t="e">
        <f t="shared" si="420"/>
        <v>#DIV/0!</v>
      </c>
      <c r="AD78" s="62"/>
      <c r="AE78" s="69">
        <f t="shared" si="421"/>
        <v>0</v>
      </c>
      <c r="AF78" s="70" t="e">
        <f t="shared" si="422"/>
        <v>#DIV/0!</v>
      </c>
      <c r="AG78" s="62"/>
      <c r="AH78" s="69">
        <f t="shared" si="423"/>
        <v>0</v>
      </c>
      <c r="AI78" s="70" t="e">
        <f t="shared" si="424"/>
        <v>#DIV/0!</v>
      </c>
      <c r="AJ78" s="62"/>
      <c r="AK78" s="69">
        <f t="shared" si="425"/>
        <v>0</v>
      </c>
      <c r="AL78" s="70" t="e">
        <f t="shared" si="426"/>
        <v>#DIV/0!</v>
      </c>
      <c r="AM78" s="62"/>
      <c r="AN78" s="69">
        <f t="shared" si="427"/>
        <v>0</v>
      </c>
      <c r="AO78" s="70" t="e">
        <f t="shared" si="428"/>
        <v>#DIV/0!</v>
      </c>
      <c r="AP78" s="62"/>
      <c r="AQ78" s="69">
        <f t="shared" si="429"/>
        <v>0</v>
      </c>
      <c r="AR78" s="70" t="e">
        <f t="shared" si="430"/>
        <v>#DIV/0!</v>
      </c>
      <c r="AS78" s="62"/>
      <c r="AT78" s="69">
        <f t="shared" si="431"/>
        <v>0</v>
      </c>
      <c r="AU78" s="70" t="e">
        <f t="shared" si="432"/>
        <v>#DIV/0!</v>
      </c>
      <c r="AV78" s="62"/>
      <c r="AW78" s="69">
        <f t="shared" si="433"/>
        <v>0</v>
      </c>
      <c r="AX78" s="70" t="e">
        <f t="shared" si="434"/>
        <v>#DIV/0!</v>
      </c>
      <c r="AY78" s="62"/>
      <c r="AZ78" s="69">
        <f t="shared" si="435"/>
        <v>0</v>
      </c>
      <c r="BA78" s="70" t="e">
        <f t="shared" si="436"/>
        <v>#DIV/0!</v>
      </c>
    </row>
    <row r="79" spans="1:53" x14ac:dyDescent="0.25">
      <c r="A79" s="7">
        <v>43462</v>
      </c>
      <c r="B79" s="64"/>
      <c r="C79" s="69">
        <f t="shared" si="403"/>
        <v>0</v>
      </c>
      <c r="D79" s="70" t="e">
        <f t="shared" si="404"/>
        <v>#DIV/0!</v>
      </c>
      <c r="E79" s="65"/>
      <c r="F79" s="63"/>
      <c r="G79" s="69">
        <f t="shared" si="405"/>
        <v>0</v>
      </c>
      <c r="H79" s="70" t="e">
        <f t="shared" si="406"/>
        <v>#DIV/0!</v>
      </c>
      <c r="I79" s="62"/>
      <c r="J79" s="69">
        <f t="shared" si="407"/>
        <v>0</v>
      </c>
      <c r="K79" s="70" t="e">
        <f t="shared" si="408"/>
        <v>#DIV/0!</v>
      </c>
      <c r="L79" s="62"/>
      <c r="M79" s="69">
        <f t="shared" si="409"/>
        <v>0</v>
      </c>
      <c r="N79" s="70" t="e">
        <f t="shared" si="410"/>
        <v>#DIV/0!</v>
      </c>
      <c r="O79" s="62"/>
      <c r="P79" s="69">
        <f t="shared" si="411"/>
        <v>0</v>
      </c>
      <c r="Q79" s="70" t="e">
        <f t="shared" si="412"/>
        <v>#DIV/0!</v>
      </c>
      <c r="R79" s="62"/>
      <c r="S79" s="69">
        <f t="shared" si="413"/>
        <v>0</v>
      </c>
      <c r="T79" s="70" t="e">
        <f t="shared" si="414"/>
        <v>#DIV/0!</v>
      </c>
      <c r="U79" s="62"/>
      <c r="V79" s="69">
        <f t="shared" si="415"/>
        <v>0</v>
      </c>
      <c r="W79" s="70" t="e">
        <f t="shared" si="416"/>
        <v>#DIV/0!</v>
      </c>
      <c r="X79" s="62"/>
      <c r="Y79" s="69">
        <f t="shared" si="417"/>
        <v>0</v>
      </c>
      <c r="Z79" s="70" t="e">
        <f t="shared" si="418"/>
        <v>#DIV/0!</v>
      </c>
      <c r="AA79" s="62"/>
      <c r="AB79" s="69">
        <f t="shared" si="419"/>
        <v>0</v>
      </c>
      <c r="AC79" s="70" t="e">
        <f t="shared" si="420"/>
        <v>#DIV/0!</v>
      </c>
      <c r="AD79" s="62"/>
      <c r="AE79" s="69">
        <f t="shared" si="421"/>
        <v>0</v>
      </c>
      <c r="AF79" s="70" t="e">
        <f t="shared" si="422"/>
        <v>#DIV/0!</v>
      </c>
      <c r="AG79" s="62"/>
      <c r="AH79" s="69">
        <f t="shared" si="423"/>
        <v>0</v>
      </c>
      <c r="AI79" s="70" t="e">
        <f t="shared" si="424"/>
        <v>#DIV/0!</v>
      </c>
      <c r="AJ79" s="62"/>
      <c r="AK79" s="69">
        <f t="shared" si="425"/>
        <v>0</v>
      </c>
      <c r="AL79" s="70" t="e">
        <f t="shared" si="426"/>
        <v>#DIV/0!</v>
      </c>
      <c r="AM79" s="62"/>
      <c r="AN79" s="69">
        <f t="shared" si="427"/>
        <v>0</v>
      </c>
      <c r="AO79" s="70" t="e">
        <f t="shared" si="428"/>
        <v>#DIV/0!</v>
      </c>
      <c r="AP79" s="62"/>
      <c r="AQ79" s="69">
        <f t="shared" si="429"/>
        <v>0</v>
      </c>
      <c r="AR79" s="70" t="e">
        <f t="shared" si="430"/>
        <v>#DIV/0!</v>
      </c>
      <c r="AS79" s="62"/>
      <c r="AT79" s="69">
        <f t="shared" si="431"/>
        <v>0</v>
      </c>
      <c r="AU79" s="70" t="e">
        <f t="shared" si="432"/>
        <v>#DIV/0!</v>
      </c>
      <c r="AV79" s="62"/>
      <c r="AW79" s="69">
        <f t="shared" si="433"/>
        <v>0</v>
      </c>
      <c r="AX79" s="70" t="e">
        <f t="shared" si="434"/>
        <v>#DIV/0!</v>
      </c>
      <c r="AY79" s="62"/>
      <c r="AZ79" s="69">
        <f t="shared" si="435"/>
        <v>0</v>
      </c>
      <c r="BA79" s="70" t="e">
        <f t="shared" si="436"/>
        <v>#DIV/0!</v>
      </c>
    </row>
    <row r="80" spans="1:53" ht="15.75" thickBot="1" x14ac:dyDescent="0.3">
      <c r="A80" s="7"/>
      <c r="B80" s="77" t="s">
        <v>18</v>
      </c>
      <c r="C80" s="78">
        <f>SUM(B76,C77:C79)</f>
        <v>0</v>
      </c>
      <c r="D80" s="79"/>
      <c r="E80" s="80"/>
      <c r="F80" s="35" t="s">
        <v>18</v>
      </c>
      <c r="G80" s="71">
        <f>SUM(F76,G77:G79)</f>
        <v>0</v>
      </c>
      <c r="H80" s="69"/>
      <c r="I80" s="35" t="s">
        <v>18</v>
      </c>
      <c r="J80" s="71">
        <f>SUM(I76,J77:J79)</f>
        <v>0</v>
      </c>
      <c r="K80" s="69"/>
      <c r="L80" s="35" t="s">
        <v>18</v>
      </c>
      <c r="M80" s="71">
        <f>SUM(L76,M77:M79)</f>
        <v>0</v>
      </c>
      <c r="N80" s="69"/>
      <c r="O80" s="35" t="s">
        <v>18</v>
      </c>
      <c r="P80" s="71">
        <f>SUM(O76,P77:P79)</f>
        <v>0</v>
      </c>
      <c r="Q80" s="69"/>
      <c r="R80" s="35" t="s">
        <v>18</v>
      </c>
      <c r="S80" s="71">
        <f>SUM(R76,S77:S79)</f>
        <v>0</v>
      </c>
      <c r="T80" s="69"/>
      <c r="U80" s="62"/>
      <c r="V80" s="71">
        <f>SUM(U76,V77:V79)</f>
        <v>0</v>
      </c>
      <c r="W80" s="69"/>
      <c r="X80" s="62"/>
      <c r="Y80" s="71">
        <f>SUM(X76,Y77:Y79)</f>
        <v>0</v>
      </c>
      <c r="Z80" s="69"/>
      <c r="AA80" s="62"/>
      <c r="AB80" s="71">
        <f>SUM(AA76,AB77:AB79)</f>
        <v>0</v>
      </c>
      <c r="AC80" s="69"/>
      <c r="AD80" s="62"/>
      <c r="AE80" s="71">
        <f>SUM(AD76,AE77:AE79)</f>
        <v>0</v>
      </c>
      <c r="AF80" s="69"/>
      <c r="AG80" s="62"/>
      <c r="AH80" s="71">
        <f>SUM(AG76,AH77:AH79)</f>
        <v>0</v>
      </c>
      <c r="AI80" s="69"/>
      <c r="AJ80" s="62"/>
      <c r="AK80" s="71">
        <f>SUM(AJ76,AK77:AK79)</f>
        <v>0</v>
      </c>
      <c r="AL80" s="69"/>
      <c r="AM80" s="62"/>
      <c r="AN80" s="71">
        <f>SUM(AM76,AN77:AN79)</f>
        <v>0</v>
      </c>
      <c r="AO80" s="69"/>
      <c r="AP80" s="62"/>
      <c r="AQ80" s="71">
        <f>SUM(AP76,AQ77:AQ79)</f>
        <v>0</v>
      </c>
      <c r="AR80" s="69"/>
      <c r="AS80" s="62"/>
      <c r="AT80" s="71">
        <f>SUM(AS76,AT77:AT79)</f>
        <v>0</v>
      </c>
      <c r="AU80" s="69"/>
      <c r="AV80" s="62"/>
      <c r="AW80" s="71">
        <f>SUM(AV76,AW77:AW79)</f>
        <v>0</v>
      </c>
      <c r="AX80" s="69"/>
      <c r="AY80" s="62"/>
      <c r="AZ80" s="71">
        <f>SUM(AY76,AZ77:AZ79)</f>
        <v>0</v>
      </c>
      <c r="BA80" s="69"/>
    </row>
    <row r="81" spans="1:51" x14ac:dyDescent="0.25">
      <c r="A81" s="7"/>
    </row>
    <row r="82" spans="1:51" x14ac:dyDescent="0.25">
      <c r="A82" s="67" t="s">
        <v>57</v>
      </c>
      <c r="B82" s="9">
        <f>SUM(C10,C16,C23,C29,C35,C42,C48,C55,C61,C67,C74,C80)</f>
        <v>0</v>
      </c>
      <c r="F82" s="9">
        <f>SUM(G10,G16,G23,G29,G35,G42,G48,G55,G61,G67,G74,G80)</f>
        <v>0</v>
      </c>
      <c r="I82" s="9">
        <f>SUM(J10,J16,J23,J29,J35,J42,J48,J55,J61,J67,J74,J80)</f>
        <v>0</v>
      </c>
      <c r="L82" s="9">
        <f>SUM(M10,M16,M23,M29,M35,M42,M48,M55,M61,M67,M74,M80)</f>
        <v>0</v>
      </c>
      <c r="O82" s="9">
        <f>SUM(P10,P16,P23,P29,P35,P42,P48,P55,P61,P67,P74,P80)</f>
        <v>0</v>
      </c>
      <c r="R82" s="9">
        <f>SUM(S10,S16,S23,S29,S35,S42,S48,S55,S61,S67,S74,S80)</f>
        <v>0</v>
      </c>
      <c r="U82" s="9">
        <f>SUM(V10,V16,V23,V29,V35,V42,V48,V55,V61,V67,V74,V80)</f>
        <v>0</v>
      </c>
      <c r="X82" s="9">
        <f>SUM(Y10,Y16,Y23,Y29,Y35,Y42,Y48,Y55,Y61,Y67,Y74,Y80)</f>
        <v>0</v>
      </c>
      <c r="AA82" s="9">
        <f>SUM(AB10,AB16,AB23,AB29,AB35,AB42,AB48,AB55,AB61,AB67,AB74,AB80)</f>
        <v>0</v>
      </c>
      <c r="AD82" s="9">
        <f>SUM(AE10,AE16,AE23,AE29,AE35,AE42,AE48,AE55,AE61,AE67,AE74,AE80)</f>
        <v>0</v>
      </c>
      <c r="AG82" s="9">
        <f>SUM(AH10,AH16,AH23,AH29,AH35,AH42,AH48,AH55,AH61,AH67,AH74,AH80)</f>
        <v>0</v>
      </c>
      <c r="AJ82" s="9">
        <f>SUM(AK10,AK16,AK23,AK29,AK35,AK42,AK48,AK55,AK61,AK67,AK74,AK80)</f>
        <v>0</v>
      </c>
      <c r="AM82" s="9">
        <f>SUM(AN10,AN16,AN23,AN29,AN35,AN42,AN48,AN55,AN61,AN67,AN74,AN80)</f>
        <v>0</v>
      </c>
      <c r="AP82" s="9">
        <f>SUM(AQ10,AQ16,AQ23,AQ29,AQ35,AQ42,AQ48,AQ55,AQ61,AQ67,AQ74,AQ80)</f>
        <v>0</v>
      </c>
      <c r="AS82" s="9">
        <f>SUM(AT10,AT16,AT23,AT29,AT35,AT42,AT48,AT55,AT61,AT67,AT74,AT80)</f>
        <v>0</v>
      </c>
      <c r="AV82" s="9">
        <f>SUM(AW10,AW16,AW23,AW29,AW35,AW42,AW48,AW55,AW61,AW67,AW74,AW80)</f>
        <v>0</v>
      </c>
      <c r="AY82" s="9">
        <f>SUM(AZ10,AZ16,AZ23,AZ29,AZ35,AZ42,AZ48,AZ55,AZ61,AZ67,AZ74,AZ80)</f>
        <v>0</v>
      </c>
    </row>
    <row r="83" spans="1:51" x14ac:dyDescent="0.25">
      <c r="A83" s="8"/>
    </row>
    <row r="84" spans="1:51" x14ac:dyDescent="0.25">
      <c r="A84" s="8" t="s">
        <v>19</v>
      </c>
    </row>
  </sheetData>
  <mergeCells count="1">
    <mergeCell ref="AV4:BA4"/>
  </mergeCells>
  <conditionalFormatting sqref="AO7:AO9">
    <cfRule type="cellIs" dxfId="53" priority="202" operator="lessThan">
      <formula>0</formula>
    </cfRule>
    <cfRule type="cellIs" dxfId="52" priority="203" operator="greaterThan">
      <formula>0</formula>
    </cfRule>
  </conditionalFormatting>
  <conditionalFormatting sqref="AR7:AR9">
    <cfRule type="cellIs" dxfId="51" priority="200" operator="lessThan">
      <formula>0</formula>
    </cfRule>
    <cfRule type="cellIs" dxfId="50" priority="201" operator="greaterThan">
      <formula>0</formula>
    </cfRule>
  </conditionalFormatting>
  <conditionalFormatting sqref="AU7:AU9">
    <cfRule type="cellIs" dxfId="49" priority="198" operator="lessThan">
      <formula>0</formula>
    </cfRule>
    <cfRule type="cellIs" dxfId="48" priority="199" operator="greaterThan">
      <formula>0</formula>
    </cfRule>
  </conditionalFormatting>
  <conditionalFormatting sqref="BA7:BA9">
    <cfRule type="cellIs" dxfId="47" priority="194" operator="lessThan">
      <formula>0</formula>
    </cfRule>
    <cfRule type="cellIs" dxfId="46" priority="195" operator="greaterThan">
      <formula>0</formula>
    </cfRule>
  </conditionalFormatting>
  <conditionalFormatting sqref="BA77:BA79">
    <cfRule type="cellIs" dxfId="45" priority="6" operator="greaterThan">
      <formula>0</formula>
    </cfRule>
  </conditionalFormatting>
  <conditionalFormatting sqref="AO13:AO15">
    <cfRule type="cellIs" dxfId="44" priority="60" operator="greaterThan">
      <formula>0</formula>
    </cfRule>
  </conditionalFormatting>
  <conditionalFormatting sqref="AO18:AO22">
    <cfRule type="cellIs" dxfId="43" priority="59" operator="greaterThan">
      <formula>0</formula>
    </cfRule>
  </conditionalFormatting>
  <conditionalFormatting sqref="AO38:AO41">
    <cfRule type="cellIs" dxfId="42" priority="56" operator="greaterThan">
      <formula>0</formula>
    </cfRule>
  </conditionalFormatting>
  <conditionalFormatting sqref="AO26:AO28">
    <cfRule type="cellIs" dxfId="41" priority="58" operator="greaterThan">
      <formula>0</formula>
    </cfRule>
  </conditionalFormatting>
  <conditionalFormatting sqref="AO32:AO34">
    <cfRule type="cellIs" dxfId="40" priority="57" operator="greaterThan">
      <formula>0</formula>
    </cfRule>
  </conditionalFormatting>
  <conditionalFormatting sqref="AO77:AO79">
    <cfRule type="cellIs" dxfId="39" priority="50" operator="greaterThan">
      <formula>0</formula>
    </cfRule>
  </conditionalFormatting>
  <conditionalFormatting sqref="AO45:AO47">
    <cfRule type="cellIs" dxfId="38" priority="55" operator="greaterThan">
      <formula>0</formula>
    </cfRule>
  </conditionalFormatting>
  <conditionalFormatting sqref="AO51:AO54">
    <cfRule type="cellIs" dxfId="37" priority="54" operator="greaterThan">
      <formula>0</formula>
    </cfRule>
  </conditionalFormatting>
  <conditionalFormatting sqref="AO64:AO66">
    <cfRule type="cellIs" dxfId="36" priority="53" operator="greaterThan">
      <formula>0</formula>
    </cfRule>
  </conditionalFormatting>
  <conditionalFormatting sqref="AO70:AO73">
    <cfRule type="cellIs" dxfId="35" priority="52" operator="greaterThan">
      <formula>0</formula>
    </cfRule>
  </conditionalFormatting>
  <conditionalFormatting sqref="AO58:AO60">
    <cfRule type="cellIs" dxfId="34" priority="51" operator="greaterThan">
      <formula>0</formula>
    </cfRule>
  </conditionalFormatting>
  <conditionalFormatting sqref="AR13:AR15">
    <cfRule type="cellIs" dxfId="33" priority="49" operator="greaterThan">
      <formula>0</formula>
    </cfRule>
  </conditionalFormatting>
  <conditionalFormatting sqref="AR18:AR22">
    <cfRule type="cellIs" dxfId="32" priority="48" operator="greaterThan">
      <formula>0</formula>
    </cfRule>
  </conditionalFormatting>
  <conditionalFormatting sqref="AR38:AR41">
    <cfRule type="cellIs" dxfId="31" priority="45" operator="greaterThan">
      <formula>0</formula>
    </cfRule>
  </conditionalFormatting>
  <conditionalFormatting sqref="AR26:AR28">
    <cfRule type="cellIs" dxfId="30" priority="47" operator="greaterThan">
      <formula>0</formula>
    </cfRule>
  </conditionalFormatting>
  <conditionalFormatting sqref="AR32:AR34">
    <cfRule type="cellIs" dxfId="29" priority="46" operator="greaterThan">
      <formula>0</formula>
    </cfRule>
  </conditionalFormatting>
  <conditionalFormatting sqref="AR77:AR79">
    <cfRule type="cellIs" dxfId="28" priority="39" operator="greaterThan">
      <formula>0</formula>
    </cfRule>
  </conditionalFormatting>
  <conditionalFormatting sqref="AR45:AR47">
    <cfRule type="cellIs" dxfId="27" priority="44" operator="greaterThan">
      <formula>0</formula>
    </cfRule>
  </conditionalFormatting>
  <conditionalFormatting sqref="AR51:AR54">
    <cfRule type="cellIs" dxfId="26" priority="43" operator="greaterThan">
      <formula>0</formula>
    </cfRule>
  </conditionalFormatting>
  <conditionalFormatting sqref="AR64:AR66">
    <cfRule type="cellIs" dxfId="25" priority="42" operator="greaterThan">
      <formula>0</formula>
    </cfRule>
  </conditionalFormatting>
  <conditionalFormatting sqref="AR70:AR73">
    <cfRule type="cellIs" dxfId="24" priority="41" operator="greaterThan">
      <formula>0</formula>
    </cfRule>
  </conditionalFormatting>
  <conditionalFormatting sqref="AR58:AR60">
    <cfRule type="cellIs" dxfId="23" priority="40" operator="greaterThan">
      <formula>0</formula>
    </cfRule>
  </conditionalFormatting>
  <conditionalFormatting sqref="AU13:AU15">
    <cfRule type="cellIs" dxfId="22" priority="38" operator="greaterThan">
      <formula>0</formula>
    </cfRule>
  </conditionalFormatting>
  <conditionalFormatting sqref="AU18:AU22">
    <cfRule type="cellIs" dxfId="21" priority="37" operator="greaterThan">
      <formula>0</formula>
    </cfRule>
  </conditionalFormatting>
  <conditionalFormatting sqref="AU38:AU41">
    <cfRule type="cellIs" dxfId="20" priority="34" operator="greaterThan">
      <formula>0</formula>
    </cfRule>
  </conditionalFormatting>
  <conditionalFormatting sqref="AU26:AU28">
    <cfRule type="cellIs" dxfId="19" priority="36" operator="greaterThan">
      <formula>0</formula>
    </cfRule>
  </conditionalFormatting>
  <conditionalFormatting sqref="AU32:AU34">
    <cfRule type="cellIs" dxfId="18" priority="35" operator="greaterThan">
      <formula>0</formula>
    </cfRule>
  </conditionalFormatting>
  <conditionalFormatting sqref="AU77:AU79">
    <cfRule type="cellIs" dxfId="17" priority="28" operator="greaterThan">
      <formula>0</formula>
    </cfRule>
  </conditionalFormatting>
  <conditionalFormatting sqref="AU45:AU47">
    <cfRule type="cellIs" dxfId="16" priority="33" operator="greaterThan">
      <formula>0</formula>
    </cfRule>
  </conditionalFormatting>
  <conditionalFormatting sqref="AU51:AU54">
    <cfRule type="cellIs" dxfId="15" priority="32" operator="greaterThan">
      <formula>0</formula>
    </cfRule>
  </conditionalFormatting>
  <conditionalFormatting sqref="AU64:AU66">
    <cfRule type="cellIs" dxfId="14" priority="31" operator="greaterThan">
      <formula>0</formula>
    </cfRule>
  </conditionalFormatting>
  <conditionalFormatting sqref="AU70:AU73">
    <cfRule type="cellIs" dxfId="13" priority="30" operator="greaterThan">
      <formula>0</formula>
    </cfRule>
  </conditionalFormatting>
  <conditionalFormatting sqref="AU58:AU60">
    <cfRule type="cellIs" dxfId="12" priority="29" operator="greaterThan">
      <formula>0</formula>
    </cfRule>
  </conditionalFormatting>
  <conditionalFormatting sqref="BA13:BA15">
    <cfRule type="cellIs" dxfId="11" priority="16" operator="greaterThan">
      <formula>0</formula>
    </cfRule>
  </conditionalFormatting>
  <conditionalFormatting sqref="BA18:BA22">
    <cfRule type="cellIs" dxfId="10" priority="15" operator="greaterThan">
      <formula>0</formula>
    </cfRule>
  </conditionalFormatting>
  <conditionalFormatting sqref="BA38:BA41">
    <cfRule type="cellIs" dxfId="9" priority="12" operator="greaterThan">
      <formula>0</formula>
    </cfRule>
  </conditionalFormatting>
  <conditionalFormatting sqref="BA26:BA28">
    <cfRule type="cellIs" dxfId="8" priority="14" operator="greaterThan">
      <formula>0</formula>
    </cfRule>
  </conditionalFormatting>
  <conditionalFormatting sqref="BA32:BA34">
    <cfRule type="cellIs" dxfId="7" priority="13" operator="greaterThan">
      <formula>0</formula>
    </cfRule>
  </conditionalFormatting>
  <conditionalFormatting sqref="BA45:BA47">
    <cfRule type="cellIs" dxfId="6" priority="11" operator="greaterThan">
      <formula>0</formula>
    </cfRule>
  </conditionalFormatting>
  <conditionalFormatting sqref="BA51:BA54">
    <cfRule type="cellIs" dxfId="5" priority="10" operator="greaterThan">
      <formula>0</formula>
    </cfRule>
  </conditionalFormatting>
  <conditionalFormatting sqref="BA64:BA66">
    <cfRule type="cellIs" dxfId="4" priority="9" operator="greaterThan">
      <formula>0</formula>
    </cfRule>
  </conditionalFormatting>
  <conditionalFormatting sqref="BA70:BA73">
    <cfRule type="cellIs" dxfId="3" priority="8" operator="greaterThan">
      <formula>0</formula>
    </cfRule>
  </conditionalFormatting>
  <conditionalFormatting sqref="BA58:BA60">
    <cfRule type="cellIs" dxfId="2" priority="7" operator="greaterThan">
      <formula>0</formula>
    </cfRule>
  </conditionalFormatting>
  <conditionalFormatting sqref="D1:D4 H1:H4 K1:K4 N1:N4 Q1:Q4 T1:T4 W1:W4 Z1:Z4 AC1:AC4 AF1:AF4 AI1:AI4 AL1:AL4 AX1:AX4 D6:D1048576 H6:H1048576 K6:K1048576 N6:N1048576 Q6:Q1048576 T6:T1048576 W6:W1048576 Z6:Z1048576 AC6:AC1048576 AF6:AF1048576 AI6:AI1048576 AL6:AL1048576 AX6:AX1048576">
    <cfRule type="cellIs" dxfId="1" priority="1" operator="greaterThan">
      <formula>0</formula>
    </cfRule>
    <cfRule type="cellIs" dxfId="0" priority="2" operator="lessThan">
      <formula>0</formula>
    </cfRule>
  </conditionalFormatting>
  <pageMargins left="0.25" right="0.25" top="0.25" bottom="0.2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zoomScaleNormal="100" workbookViewId="0">
      <selection activeCell="I19" sqref="I19"/>
    </sheetView>
  </sheetViews>
  <sheetFormatPr defaultRowHeight="15" x14ac:dyDescent="0.25"/>
  <cols>
    <col min="2" max="2" width="10.5703125" customWidth="1"/>
    <col min="4" max="4" width="3.85546875" customWidth="1"/>
    <col min="6" max="6" width="10.5703125" customWidth="1"/>
    <col min="8" max="8" width="4.28515625" customWidth="1"/>
    <col min="10" max="10" width="10.5703125" bestFit="1" customWidth="1"/>
    <col min="11" max="11" width="8.7109375" bestFit="1" customWidth="1"/>
    <col min="12" max="12" width="10.5703125" bestFit="1" customWidth="1"/>
    <col min="13" max="13" width="10.140625" bestFit="1" customWidth="1"/>
    <col min="14" max="14" width="12" bestFit="1" customWidth="1"/>
    <col min="15" max="15" width="9.28515625" bestFit="1" customWidth="1"/>
    <col min="16" max="16" width="10.28515625" bestFit="1" customWidth="1"/>
  </cols>
  <sheetData>
    <row r="1" spans="1:16" x14ac:dyDescent="0.25">
      <c r="A1" s="165" t="s">
        <v>74</v>
      </c>
      <c r="B1" s="165"/>
      <c r="C1" s="165"/>
      <c r="E1" s="166" t="s">
        <v>75</v>
      </c>
      <c r="F1" s="166"/>
      <c r="G1" s="166"/>
      <c r="I1" s="167" t="s">
        <v>73</v>
      </c>
      <c r="J1" s="167"/>
      <c r="K1" s="167"/>
      <c r="L1" s="167"/>
      <c r="M1" s="167"/>
      <c r="N1" s="167"/>
      <c r="O1" s="167"/>
      <c r="P1" s="167"/>
    </row>
    <row r="2" spans="1:16" x14ac:dyDescent="0.25">
      <c r="A2" s="90" t="s">
        <v>24</v>
      </c>
      <c r="B2" s="90" t="s">
        <v>59</v>
      </c>
      <c r="C2" s="90" t="s">
        <v>58</v>
      </c>
      <c r="E2" s="90" t="s">
        <v>24</v>
      </c>
      <c r="F2" s="90" t="s">
        <v>59</v>
      </c>
      <c r="G2" s="90" t="s">
        <v>58</v>
      </c>
      <c r="I2" s="90" t="s">
        <v>24</v>
      </c>
      <c r="J2" s="90" t="s">
        <v>59</v>
      </c>
      <c r="K2" s="90" t="s">
        <v>58</v>
      </c>
      <c r="L2" s="90" t="s">
        <v>60</v>
      </c>
      <c r="M2" s="106" t="s">
        <v>61</v>
      </c>
      <c r="N2" s="106" t="s">
        <v>62</v>
      </c>
      <c r="O2" s="106" t="s">
        <v>63</v>
      </c>
      <c r="P2" s="105" t="s">
        <v>64</v>
      </c>
    </row>
    <row r="3" spans="1:16" x14ac:dyDescent="0.25">
      <c r="A3" s="91" t="s">
        <v>28</v>
      </c>
      <c r="B3" s="92">
        <f>'Monthly Totals'!$P$10</f>
        <v>0</v>
      </c>
      <c r="C3" s="92">
        <f>'Monthly Totals'!G10</f>
        <v>0</v>
      </c>
      <c r="E3" s="91" t="s">
        <v>28</v>
      </c>
      <c r="F3" s="92">
        <f>'Monthly Totals'!$S$10</f>
        <v>0</v>
      </c>
      <c r="G3" s="92">
        <f>'Monthly Totals'!J10</f>
        <v>0</v>
      </c>
      <c r="I3" s="91" t="s">
        <v>28</v>
      </c>
      <c r="J3" s="92">
        <f>'Monthly Totals'!$V$10</f>
        <v>0</v>
      </c>
      <c r="K3" s="92">
        <f>'Monthly Totals'!M10</f>
        <v>0</v>
      </c>
      <c r="L3" s="92">
        <f>'Monthly Totals'!C10</f>
        <v>0</v>
      </c>
      <c r="M3" s="92">
        <f>'Monthly Totals'!Y10</f>
        <v>0</v>
      </c>
      <c r="N3" s="92">
        <f>'Monthly Totals'!AB10</f>
        <v>0</v>
      </c>
      <c r="O3" s="92">
        <f>'Monthly Totals'!AH10</f>
        <v>0</v>
      </c>
      <c r="P3" s="92">
        <f>'Monthly Totals'!AE10</f>
        <v>0</v>
      </c>
    </row>
    <row r="4" spans="1:16" x14ac:dyDescent="0.25">
      <c r="A4" s="91" t="s">
        <v>29</v>
      </c>
      <c r="B4" s="92">
        <f>'Monthly Totals'!$P$16</f>
        <v>0</v>
      </c>
      <c r="C4" s="92">
        <f>'Monthly Totals'!G16</f>
        <v>0</v>
      </c>
      <c r="E4" s="91" t="s">
        <v>29</v>
      </c>
      <c r="F4" s="92">
        <f>'Monthly Totals'!$S$16</f>
        <v>0</v>
      </c>
      <c r="G4" s="92">
        <f>'Monthly Totals'!J16</f>
        <v>0</v>
      </c>
      <c r="I4" s="91" t="s">
        <v>29</v>
      </c>
      <c r="J4" s="92">
        <f>'Monthly Totals'!$V$16</f>
        <v>0</v>
      </c>
      <c r="K4" s="92">
        <f>'Monthly Totals'!M16</f>
        <v>0</v>
      </c>
      <c r="L4" s="92">
        <f>'Monthly Totals'!C16</f>
        <v>0</v>
      </c>
      <c r="M4" s="92">
        <f>'Monthly Totals'!Y16</f>
        <v>0</v>
      </c>
      <c r="N4" s="92">
        <f>'Monthly Totals'!AB16</f>
        <v>0</v>
      </c>
      <c r="O4" s="92">
        <f>'Monthly Totals'!AH16</f>
        <v>0</v>
      </c>
      <c r="P4" s="92">
        <f>'Monthly Totals'!AE16</f>
        <v>0</v>
      </c>
    </row>
    <row r="5" spans="1:16" x14ac:dyDescent="0.25">
      <c r="A5" s="91" t="s">
        <v>30</v>
      </c>
      <c r="B5" s="92">
        <f>'Monthly Totals'!$S$23</f>
        <v>0</v>
      </c>
      <c r="C5" s="92">
        <f>'Monthly Totals'!G23</f>
        <v>0</v>
      </c>
      <c r="E5" s="91" t="s">
        <v>30</v>
      </c>
      <c r="F5" s="92">
        <f>'Monthly Totals'!$S$23</f>
        <v>0</v>
      </c>
      <c r="G5" s="92">
        <f>'Monthly Totals'!J23</f>
        <v>0</v>
      </c>
      <c r="I5" s="91" t="s">
        <v>30</v>
      </c>
      <c r="J5" s="92">
        <f>'Monthly Totals'!$V$23</f>
        <v>0</v>
      </c>
      <c r="K5" s="92">
        <f>'Monthly Totals'!M23</f>
        <v>0</v>
      </c>
      <c r="L5" s="92">
        <f>'Monthly Totals'!C23</f>
        <v>0</v>
      </c>
      <c r="M5" s="92">
        <f>'Monthly Totals'!Y23</f>
        <v>0</v>
      </c>
      <c r="N5" s="92">
        <f>'Monthly Totals'!AB23</f>
        <v>0</v>
      </c>
      <c r="O5" s="92">
        <f>'Monthly Totals'!AH23</f>
        <v>0</v>
      </c>
      <c r="P5" s="92">
        <f>'Monthly Totals'!AE23</f>
        <v>0</v>
      </c>
    </row>
    <row r="6" spans="1:16" x14ac:dyDescent="0.25">
      <c r="A6" s="91" t="s">
        <v>31</v>
      </c>
      <c r="B6" s="92">
        <f>'Monthly Totals'!$P$29</f>
        <v>0</v>
      </c>
      <c r="C6" s="92">
        <f>'Monthly Totals'!G29</f>
        <v>0</v>
      </c>
      <c r="E6" s="91" t="s">
        <v>31</v>
      </c>
      <c r="F6" s="92">
        <f>'Monthly Totals'!$S$29</f>
        <v>0</v>
      </c>
      <c r="G6" s="92">
        <f>'Monthly Totals'!J29</f>
        <v>0</v>
      </c>
      <c r="I6" s="91" t="s">
        <v>31</v>
      </c>
      <c r="J6" s="92">
        <f>'Monthly Totals'!$V$29</f>
        <v>0</v>
      </c>
      <c r="K6" s="92">
        <f>'Monthly Totals'!M29</f>
        <v>0</v>
      </c>
      <c r="L6" s="92">
        <f>'Monthly Totals'!C29</f>
        <v>0</v>
      </c>
      <c r="M6" s="92">
        <f>'Monthly Totals'!Y29</f>
        <v>0</v>
      </c>
      <c r="N6" s="92">
        <f>'Monthly Totals'!AB29</f>
        <v>0</v>
      </c>
      <c r="O6" s="92">
        <f>'Monthly Totals'!AH29</f>
        <v>0</v>
      </c>
      <c r="P6" s="92">
        <f>'Monthly Totals'!AE29</f>
        <v>0</v>
      </c>
    </row>
    <row r="7" spans="1:16" x14ac:dyDescent="0.25">
      <c r="A7" s="91" t="s">
        <v>25</v>
      </c>
      <c r="B7" s="92">
        <f>'Monthly Totals'!$P$35</f>
        <v>0</v>
      </c>
      <c r="C7" s="92">
        <f>'Monthly Totals'!G35</f>
        <v>0</v>
      </c>
      <c r="E7" s="91" t="s">
        <v>25</v>
      </c>
      <c r="F7" s="92">
        <f>'Monthly Totals'!$S$35</f>
        <v>0</v>
      </c>
      <c r="G7" s="92">
        <f>'Monthly Totals'!J35</f>
        <v>0</v>
      </c>
      <c r="I7" s="91" t="s">
        <v>25</v>
      </c>
      <c r="J7" s="92">
        <f>'Monthly Totals'!$V$35</f>
        <v>0</v>
      </c>
      <c r="K7" s="92">
        <f>'Monthly Totals'!M35</f>
        <v>0</v>
      </c>
      <c r="L7" s="92">
        <f>'Monthly Totals'!C35</f>
        <v>0</v>
      </c>
      <c r="M7" s="92">
        <f>'Monthly Totals'!Y35</f>
        <v>0</v>
      </c>
      <c r="N7" s="92">
        <f>'Monthly Totals'!AB35</f>
        <v>0</v>
      </c>
      <c r="O7" s="92">
        <f>'Monthly Totals'!AH35</f>
        <v>0</v>
      </c>
      <c r="P7" s="92">
        <f>'Monthly Totals'!AE35</f>
        <v>0</v>
      </c>
    </row>
    <row r="8" spans="1:16" x14ac:dyDescent="0.25">
      <c r="A8" s="91" t="s">
        <v>32</v>
      </c>
      <c r="B8" s="92">
        <f>'Monthly Totals'!$P$42</f>
        <v>0</v>
      </c>
      <c r="C8" s="92">
        <f>'Monthly Totals'!G42</f>
        <v>0</v>
      </c>
      <c r="E8" s="91" t="s">
        <v>32</v>
      </c>
      <c r="F8" s="92">
        <f>'Monthly Totals'!$S$42</f>
        <v>0</v>
      </c>
      <c r="G8" s="92">
        <f>'Monthly Totals'!J42</f>
        <v>0</v>
      </c>
      <c r="I8" s="91" t="s">
        <v>32</v>
      </c>
      <c r="J8" s="92">
        <f>'Monthly Totals'!$V$42</f>
        <v>0</v>
      </c>
      <c r="K8" s="92">
        <f>'Monthly Totals'!M42</f>
        <v>0</v>
      </c>
      <c r="L8" s="92">
        <f>'Monthly Totals'!C42</f>
        <v>0</v>
      </c>
      <c r="M8" s="92">
        <f>'Monthly Totals'!Y42</f>
        <v>0</v>
      </c>
      <c r="N8" s="92">
        <f>'Monthly Totals'!AB42</f>
        <v>0</v>
      </c>
      <c r="O8" s="92">
        <f>'Monthly Totals'!AH42</f>
        <v>0</v>
      </c>
      <c r="P8" s="92">
        <f>'Monthly Totals'!AE42</f>
        <v>0</v>
      </c>
    </row>
    <row r="9" spans="1:16" x14ac:dyDescent="0.25">
      <c r="A9" s="91" t="s">
        <v>33</v>
      </c>
      <c r="B9" s="92">
        <f>'Monthly Totals'!$P$48</f>
        <v>0</v>
      </c>
      <c r="C9" s="92">
        <f>'Monthly Totals'!G48</f>
        <v>0</v>
      </c>
      <c r="E9" s="91" t="s">
        <v>33</v>
      </c>
      <c r="F9" s="92">
        <f>'Monthly Totals'!$S$48</f>
        <v>0</v>
      </c>
      <c r="G9" s="92">
        <f>'Monthly Totals'!J48</f>
        <v>0</v>
      </c>
      <c r="I9" s="91" t="s">
        <v>33</v>
      </c>
      <c r="J9" s="92">
        <f>'Monthly Totals'!$V$48</f>
        <v>0</v>
      </c>
      <c r="K9" s="92">
        <f>'Monthly Totals'!M48</f>
        <v>0</v>
      </c>
      <c r="L9" s="92">
        <f>'Monthly Totals'!C48</f>
        <v>0</v>
      </c>
      <c r="M9" s="92">
        <f>'Monthly Totals'!Y48</f>
        <v>0</v>
      </c>
      <c r="N9" s="92">
        <f>'Monthly Totals'!AB48</f>
        <v>0</v>
      </c>
      <c r="O9" s="92">
        <f>'Monthly Totals'!AH48</f>
        <v>0</v>
      </c>
      <c r="P9" s="92">
        <f>'Monthly Totals'!AE48</f>
        <v>0</v>
      </c>
    </row>
    <row r="10" spans="1:16" x14ac:dyDescent="0.25">
      <c r="A10" s="91" t="s">
        <v>34</v>
      </c>
      <c r="B10" s="92">
        <f>'Monthly Totals'!$P$55</f>
        <v>0</v>
      </c>
      <c r="C10" s="92">
        <f>'Monthly Totals'!G55</f>
        <v>0</v>
      </c>
      <c r="E10" s="91" t="s">
        <v>34</v>
      </c>
      <c r="F10" s="92">
        <f>'Monthly Totals'!$S$55</f>
        <v>0</v>
      </c>
      <c r="G10" s="92">
        <f>'Monthly Totals'!J55</f>
        <v>0</v>
      </c>
      <c r="I10" s="91" t="s">
        <v>34</v>
      </c>
      <c r="J10" s="92">
        <f>'Monthly Totals'!$V$55</f>
        <v>0</v>
      </c>
      <c r="K10" s="92">
        <f>'Monthly Totals'!M55</f>
        <v>0</v>
      </c>
      <c r="L10" s="92">
        <f>'Monthly Totals'!C55</f>
        <v>0</v>
      </c>
      <c r="M10" s="92">
        <f>'Monthly Totals'!Y55</f>
        <v>0</v>
      </c>
      <c r="N10" s="92">
        <f>'Monthly Totals'!AB55</f>
        <v>0</v>
      </c>
      <c r="O10" s="92">
        <f>'Monthly Totals'!AH55</f>
        <v>0</v>
      </c>
      <c r="P10" s="92">
        <f>'Monthly Totals'!AE55</f>
        <v>0</v>
      </c>
    </row>
    <row r="11" spans="1:16" x14ac:dyDescent="0.25">
      <c r="A11" s="91" t="s">
        <v>35</v>
      </c>
      <c r="B11" s="92">
        <f>'Monthly Totals'!$P$61</f>
        <v>0</v>
      </c>
      <c r="C11" s="92">
        <f>'Monthly Totals'!G61</f>
        <v>0</v>
      </c>
      <c r="E11" s="91" t="s">
        <v>35</v>
      </c>
      <c r="F11" s="92">
        <f>'Monthly Totals'!$S$61</f>
        <v>0</v>
      </c>
      <c r="G11" s="92">
        <f>'Monthly Totals'!J61</f>
        <v>0</v>
      </c>
      <c r="I11" s="91" t="s">
        <v>35</v>
      </c>
      <c r="J11" s="92">
        <f>'Monthly Totals'!$V$61</f>
        <v>0</v>
      </c>
      <c r="K11" s="92">
        <f>'Monthly Totals'!M61</f>
        <v>0</v>
      </c>
      <c r="L11" s="92">
        <f>'Monthly Totals'!C61</f>
        <v>0</v>
      </c>
      <c r="M11" s="92">
        <f>'Monthly Totals'!Y61</f>
        <v>0</v>
      </c>
      <c r="N11" s="92">
        <f>'Monthly Totals'!AB61</f>
        <v>0</v>
      </c>
      <c r="O11" s="92">
        <f>'Monthly Totals'!AH61</f>
        <v>0</v>
      </c>
      <c r="P11" s="92">
        <f>'Monthly Totals'!AE61</f>
        <v>0</v>
      </c>
    </row>
    <row r="12" spans="1:16" x14ac:dyDescent="0.25">
      <c r="A12" s="91" t="s">
        <v>36</v>
      </c>
      <c r="B12" s="92">
        <f>'Monthly Totals'!$P$67</f>
        <v>0</v>
      </c>
      <c r="C12" s="92">
        <f>'Monthly Totals'!G67</f>
        <v>0</v>
      </c>
      <c r="E12" s="91" t="s">
        <v>36</v>
      </c>
      <c r="F12" s="92">
        <f>'Monthly Totals'!$S$67</f>
        <v>0</v>
      </c>
      <c r="G12" s="92">
        <f>'Monthly Totals'!J67</f>
        <v>0</v>
      </c>
      <c r="I12" s="91" t="s">
        <v>36</v>
      </c>
      <c r="J12" s="92">
        <f>'Monthly Totals'!$V$67</f>
        <v>0</v>
      </c>
      <c r="K12" s="92">
        <f>'Monthly Totals'!M67</f>
        <v>0</v>
      </c>
      <c r="L12" s="92">
        <f>'Monthly Totals'!C67</f>
        <v>0</v>
      </c>
      <c r="M12" s="92">
        <f>'Monthly Totals'!Y67</f>
        <v>0</v>
      </c>
      <c r="N12" s="92">
        <f>'Monthly Totals'!AB67</f>
        <v>0</v>
      </c>
      <c r="O12" s="92">
        <f>'Monthly Totals'!AH67</f>
        <v>0</v>
      </c>
      <c r="P12" s="92">
        <f>'Monthly Totals'!AE67</f>
        <v>0</v>
      </c>
    </row>
    <row r="13" spans="1:16" x14ac:dyDescent="0.25">
      <c r="A13" s="91" t="s">
        <v>37</v>
      </c>
      <c r="B13" s="92">
        <f>'Monthly Totals'!$P$74</f>
        <v>0</v>
      </c>
      <c r="C13" s="92">
        <f>'Monthly Totals'!G74</f>
        <v>0</v>
      </c>
      <c r="E13" s="91" t="s">
        <v>37</v>
      </c>
      <c r="F13" s="92">
        <f>'Monthly Totals'!$S$74</f>
        <v>0</v>
      </c>
      <c r="G13" s="92">
        <f>'Monthly Totals'!J74</f>
        <v>0</v>
      </c>
      <c r="I13" s="91" t="s">
        <v>37</v>
      </c>
      <c r="J13" s="92">
        <f>'Monthly Totals'!$V$74</f>
        <v>0</v>
      </c>
      <c r="K13" s="92">
        <f>'Monthly Totals'!M74</f>
        <v>0</v>
      </c>
      <c r="L13" s="92">
        <f>'Monthly Totals'!C74</f>
        <v>0</v>
      </c>
      <c r="M13" s="92">
        <f>'Monthly Totals'!Y74</f>
        <v>0</v>
      </c>
      <c r="N13" s="92">
        <f>'Monthly Totals'!AB74</f>
        <v>0</v>
      </c>
      <c r="O13" s="92">
        <f>'Monthly Totals'!AH74</f>
        <v>0</v>
      </c>
      <c r="P13" s="92">
        <f>'Monthly Totals'!AE74</f>
        <v>0</v>
      </c>
    </row>
    <row r="14" spans="1:16" x14ac:dyDescent="0.25">
      <c r="A14" s="91" t="s">
        <v>38</v>
      </c>
      <c r="B14" s="92">
        <f>'Monthly Totals'!$P$80</f>
        <v>0</v>
      </c>
      <c r="C14" s="92">
        <f>'Monthly Totals'!G80</f>
        <v>0</v>
      </c>
      <c r="E14" s="91" t="s">
        <v>38</v>
      </c>
      <c r="F14" s="92">
        <f>'Monthly Totals'!$S$80</f>
        <v>0</v>
      </c>
      <c r="G14" s="92">
        <f>'Monthly Totals'!J80</f>
        <v>0</v>
      </c>
      <c r="I14" s="91" t="s">
        <v>38</v>
      </c>
      <c r="J14" s="92">
        <f>'Monthly Totals'!$V$80</f>
        <v>0</v>
      </c>
      <c r="K14" s="92">
        <f>'Monthly Totals'!M80</f>
        <v>0</v>
      </c>
      <c r="L14" s="92">
        <f>'Monthly Totals'!C80</f>
        <v>0</v>
      </c>
      <c r="M14" s="92">
        <f>'Monthly Totals'!Y80</f>
        <v>0</v>
      </c>
      <c r="N14" s="92">
        <f>'Monthly Totals'!AB80</f>
        <v>0</v>
      </c>
      <c r="O14" s="92">
        <f>'Monthly Totals'!AH80</f>
        <v>0</v>
      </c>
      <c r="P14" s="92">
        <f>'Monthly Totals'!AE80</f>
        <v>0</v>
      </c>
    </row>
  </sheetData>
  <mergeCells count="3">
    <mergeCell ref="A1:C1"/>
    <mergeCell ref="E1:G1"/>
    <mergeCell ref="I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opLeftCell="A25" zoomScaleNormal="100" workbookViewId="0">
      <selection activeCell="S33" sqref="S3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opLeftCell="A34" zoomScaleNormal="100" workbookViewId="0">
      <selection activeCell="A3" sqref="A3:A54"/>
    </sheetView>
  </sheetViews>
  <sheetFormatPr defaultRowHeight="15" x14ac:dyDescent="0.25"/>
  <cols>
    <col min="1" max="1" width="10.7109375" bestFit="1" customWidth="1"/>
  </cols>
  <sheetData>
    <row r="1" spans="1:13" x14ac:dyDescent="0.25">
      <c r="A1" s="147"/>
      <c r="B1" s="168" t="s">
        <v>76</v>
      </c>
      <c r="C1" s="168"/>
      <c r="D1" s="168" t="s">
        <v>77</v>
      </c>
      <c r="E1" s="168"/>
      <c r="F1" s="168" t="s">
        <v>78</v>
      </c>
      <c r="G1" s="168"/>
      <c r="H1" s="168"/>
      <c r="I1" s="168"/>
      <c r="J1" s="168"/>
      <c r="K1" s="168"/>
      <c r="L1" s="168"/>
      <c r="M1" s="168"/>
    </row>
    <row r="2" spans="1:13" x14ac:dyDescent="0.25">
      <c r="A2" s="16" t="s">
        <v>1</v>
      </c>
      <c r="B2" s="16" t="s">
        <v>5</v>
      </c>
      <c r="C2" s="16" t="s">
        <v>11</v>
      </c>
      <c r="D2" s="16" t="s">
        <v>5</v>
      </c>
      <c r="E2" s="16" t="s">
        <v>11</v>
      </c>
      <c r="F2" s="16" t="s">
        <v>5</v>
      </c>
      <c r="G2" s="16" t="s">
        <v>11</v>
      </c>
      <c r="H2" s="16" t="s">
        <v>3</v>
      </c>
      <c r="I2" s="16" t="s">
        <v>2</v>
      </c>
      <c r="J2" s="16" t="s">
        <v>6</v>
      </c>
      <c r="K2" s="16" t="s">
        <v>7</v>
      </c>
      <c r="L2" s="16" t="s">
        <v>9</v>
      </c>
      <c r="M2" s="16" t="s">
        <v>12</v>
      </c>
    </row>
    <row r="3" spans="1:13" x14ac:dyDescent="0.25">
      <c r="A3" s="146">
        <v>43107</v>
      </c>
      <c r="B3" s="16">
        <f>'Monthly Totals'!F6</f>
        <v>0</v>
      </c>
      <c r="C3" s="16">
        <f>'Monthly Totals'!O6</f>
        <v>0</v>
      </c>
      <c r="D3" s="16">
        <f>'Monthly Totals'!I6</f>
        <v>0</v>
      </c>
      <c r="E3" s="16">
        <f>'Monthly Totals'!R6</f>
        <v>0</v>
      </c>
      <c r="F3" s="16">
        <f>'Monthly Totals'!L6</f>
        <v>0</v>
      </c>
      <c r="G3" s="16">
        <f>'Monthly Totals'!U6</f>
        <v>0</v>
      </c>
      <c r="H3" s="16">
        <f>'Monthly Totals'!B6</f>
        <v>0</v>
      </c>
      <c r="I3" s="16">
        <f>'Monthly Totals'!X6</f>
        <v>0</v>
      </c>
      <c r="J3" s="16">
        <f>'Monthly Totals'!AA6</f>
        <v>0</v>
      </c>
      <c r="K3" s="16">
        <f>'Monthly Totals'!AD6</f>
        <v>0</v>
      </c>
      <c r="L3" s="16">
        <f>'Monthly Totals'!AG6</f>
        <v>0</v>
      </c>
      <c r="M3" s="16">
        <f>'Monthly Totals'!AJ6</f>
        <v>0</v>
      </c>
    </row>
    <row r="4" spans="1:13" x14ac:dyDescent="0.25">
      <c r="A4" s="146">
        <v>43114</v>
      </c>
      <c r="B4" s="16">
        <f>'Monthly Totals'!F7</f>
        <v>0</v>
      </c>
      <c r="C4" s="16">
        <f>'Monthly Totals'!O7</f>
        <v>0</v>
      </c>
      <c r="D4" s="16">
        <f>'Monthly Totals'!I7</f>
        <v>0</v>
      </c>
      <c r="E4" s="16">
        <f>'Monthly Totals'!R7</f>
        <v>0</v>
      </c>
      <c r="F4" s="16">
        <f>'Monthly Totals'!L7</f>
        <v>0</v>
      </c>
      <c r="G4" s="16">
        <f>'Monthly Totals'!U7</f>
        <v>0</v>
      </c>
      <c r="H4" s="16">
        <f>'Monthly Totals'!B7</f>
        <v>0</v>
      </c>
      <c r="I4" s="16">
        <f>'Monthly Totals'!X7</f>
        <v>0</v>
      </c>
      <c r="J4" s="16">
        <f>'Monthly Totals'!AA7</f>
        <v>0</v>
      </c>
      <c r="K4" s="16">
        <f>'Monthly Totals'!AD7</f>
        <v>0</v>
      </c>
      <c r="L4" s="16">
        <f>'Monthly Totals'!AG7</f>
        <v>0</v>
      </c>
      <c r="M4" s="16">
        <f>'Monthly Totals'!AJ7</f>
        <v>0</v>
      </c>
    </row>
    <row r="5" spans="1:13" x14ac:dyDescent="0.25">
      <c r="A5" s="146">
        <v>43121</v>
      </c>
      <c r="B5" s="16">
        <f>'Monthly Totals'!F8</f>
        <v>0</v>
      </c>
      <c r="C5" s="16">
        <f>'Monthly Totals'!O8</f>
        <v>0</v>
      </c>
      <c r="D5" s="16">
        <f>'Monthly Totals'!I8</f>
        <v>0</v>
      </c>
      <c r="E5" s="16">
        <f>'Monthly Totals'!R8</f>
        <v>0</v>
      </c>
      <c r="F5" s="16">
        <f>'Monthly Totals'!L8</f>
        <v>0</v>
      </c>
      <c r="G5" s="16">
        <f>'Monthly Totals'!U8</f>
        <v>0</v>
      </c>
      <c r="H5" s="16">
        <f>'Monthly Totals'!B8</f>
        <v>0</v>
      </c>
      <c r="I5" s="16">
        <f>'Monthly Totals'!X8</f>
        <v>0</v>
      </c>
      <c r="J5" s="16">
        <f>'Monthly Totals'!AA8</f>
        <v>0</v>
      </c>
      <c r="K5" s="16">
        <f>'Monthly Totals'!AD8</f>
        <v>0</v>
      </c>
      <c r="L5" s="16">
        <f>'Monthly Totals'!AG8</f>
        <v>0</v>
      </c>
      <c r="M5" s="16">
        <f>'Monthly Totals'!AJ8</f>
        <v>0</v>
      </c>
    </row>
    <row r="6" spans="1:13" ht="15.75" customHeight="1" x14ac:dyDescent="0.25">
      <c r="A6" s="146">
        <v>43128</v>
      </c>
      <c r="B6" s="16">
        <f>'Monthly Totals'!F9</f>
        <v>0</v>
      </c>
      <c r="C6" s="16">
        <f>'Monthly Totals'!O9</f>
        <v>0</v>
      </c>
      <c r="D6" s="16">
        <f>'Monthly Totals'!I9</f>
        <v>0</v>
      </c>
      <c r="E6" s="16">
        <f>'Monthly Totals'!R9</f>
        <v>0</v>
      </c>
      <c r="F6" s="16">
        <f>'Monthly Totals'!L9</f>
        <v>0</v>
      </c>
      <c r="G6" s="16">
        <f>'Monthly Totals'!U9</f>
        <v>0</v>
      </c>
      <c r="H6" s="16">
        <f>'Monthly Totals'!B9</f>
        <v>0</v>
      </c>
      <c r="I6" s="16">
        <f>'Monthly Totals'!X9</f>
        <v>0</v>
      </c>
      <c r="J6" s="16">
        <f>'Monthly Totals'!AA9</f>
        <v>0</v>
      </c>
      <c r="K6" s="16">
        <f>'Monthly Totals'!AD9</f>
        <v>0</v>
      </c>
      <c r="L6" s="16">
        <f>'Monthly Totals'!AG9</f>
        <v>0</v>
      </c>
      <c r="M6" s="16">
        <f>'Monthly Totals'!AJ9</f>
        <v>0</v>
      </c>
    </row>
    <row r="7" spans="1:13" x14ac:dyDescent="0.25">
      <c r="A7" s="146">
        <v>43135</v>
      </c>
      <c r="B7" s="16">
        <f>'Monthly Totals'!F12</f>
        <v>0</v>
      </c>
      <c r="C7" s="16">
        <f>'Monthly Totals'!O12</f>
        <v>0</v>
      </c>
      <c r="D7" s="16">
        <f>'Monthly Totals'!I12</f>
        <v>0</v>
      </c>
      <c r="E7" s="16">
        <f>'Monthly Totals'!R12</f>
        <v>0</v>
      </c>
      <c r="F7" s="16">
        <f>'Monthly Totals'!L12</f>
        <v>0</v>
      </c>
      <c r="G7" s="16">
        <f>'Monthly Totals'!U12</f>
        <v>0</v>
      </c>
      <c r="H7" s="16">
        <f>'Monthly Totals'!B12</f>
        <v>0</v>
      </c>
      <c r="I7" s="16">
        <f>'Monthly Totals'!X12</f>
        <v>0</v>
      </c>
      <c r="J7" s="16">
        <f>'Monthly Totals'!AA12</f>
        <v>0</v>
      </c>
      <c r="K7" s="16">
        <f>'Monthly Totals'!AD12</f>
        <v>0</v>
      </c>
      <c r="L7" s="16">
        <f>'Monthly Totals'!AG12</f>
        <v>0</v>
      </c>
      <c r="M7" s="16">
        <f>'Monthly Totals'!AJ12</f>
        <v>0</v>
      </c>
    </row>
    <row r="8" spans="1:13" x14ac:dyDescent="0.25">
      <c r="A8" s="146">
        <v>43142</v>
      </c>
      <c r="B8" s="16">
        <f>'Monthly Totals'!F13</f>
        <v>0</v>
      </c>
      <c r="C8" s="16">
        <f>'Monthly Totals'!O13</f>
        <v>0</v>
      </c>
      <c r="D8" s="16">
        <f>'Monthly Totals'!I13</f>
        <v>0</v>
      </c>
      <c r="E8" s="16">
        <f>'Monthly Totals'!R13</f>
        <v>0</v>
      </c>
      <c r="F8" s="16">
        <f>'Monthly Totals'!L13</f>
        <v>0</v>
      </c>
      <c r="G8" s="16">
        <f>'Monthly Totals'!U13</f>
        <v>0</v>
      </c>
      <c r="H8" s="16">
        <f>'Monthly Totals'!B13</f>
        <v>0</v>
      </c>
      <c r="I8" s="16">
        <f>'Monthly Totals'!X13</f>
        <v>0</v>
      </c>
      <c r="J8" s="16">
        <f>'Monthly Totals'!AA13</f>
        <v>0</v>
      </c>
      <c r="K8" s="16">
        <f>'Monthly Totals'!AD13</f>
        <v>0</v>
      </c>
      <c r="L8" s="16">
        <f>'Monthly Totals'!AG13</f>
        <v>0</v>
      </c>
      <c r="M8" s="16">
        <f>'Monthly Totals'!AJ13</f>
        <v>0</v>
      </c>
    </row>
    <row r="9" spans="1:13" x14ac:dyDescent="0.25">
      <c r="A9" s="146">
        <v>43149</v>
      </c>
      <c r="B9" s="16">
        <f>'Monthly Totals'!F14</f>
        <v>0</v>
      </c>
      <c r="C9" s="16">
        <f>'Monthly Totals'!O14</f>
        <v>0</v>
      </c>
      <c r="D9" s="16">
        <f>'Monthly Totals'!I14</f>
        <v>0</v>
      </c>
      <c r="E9" s="16">
        <f>'Monthly Totals'!R14</f>
        <v>0</v>
      </c>
      <c r="F9" s="16">
        <f>'Monthly Totals'!L14</f>
        <v>0</v>
      </c>
      <c r="G9" s="16">
        <f>'Monthly Totals'!U14</f>
        <v>0</v>
      </c>
      <c r="H9" s="16">
        <f>'Monthly Totals'!B14</f>
        <v>0</v>
      </c>
      <c r="I9" s="16">
        <f>'Monthly Totals'!X14</f>
        <v>0</v>
      </c>
      <c r="J9" s="16">
        <f>'Monthly Totals'!AA14</f>
        <v>0</v>
      </c>
      <c r="K9" s="16">
        <f>'Monthly Totals'!AD14</f>
        <v>0</v>
      </c>
      <c r="L9" s="16">
        <f>'Monthly Totals'!AG14</f>
        <v>0</v>
      </c>
      <c r="M9" s="16">
        <f>'Monthly Totals'!AJ14</f>
        <v>0</v>
      </c>
    </row>
    <row r="10" spans="1:13" x14ac:dyDescent="0.25">
      <c r="A10" s="146">
        <v>43156</v>
      </c>
      <c r="B10" s="16">
        <f>'Monthly Totals'!F15</f>
        <v>0</v>
      </c>
      <c r="C10" s="16">
        <f>'Monthly Totals'!O15</f>
        <v>0</v>
      </c>
      <c r="D10" s="16">
        <f>'Monthly Totals'!I15</f>
        <v>0</v>
      </c>
      <c r="E10" s="16">
        <f>'Monthly Totals'!R15</f>
        <v>0</v>
      </c>
      <c r="F10" s="16">
        <f>'Monthly Totals'!L15</f>
        <v>0</v>
      </c>
      <c r="G10" s="16">
        <f>'Monthly Totals'!U15</f>
        <v>0</v>
      </c>
      <c r="H10" s="16">
        <f>'Monthly Totals'!B15</f>
        <v>0</v>
      </c>
      <c r="I10" s="16">
        <f>'Monthly Totals'!X15</f>
        <v>0</v>
      </c>
      <c r="J10" s="16">
        <f>'Monthly Totals'!AA15</f>
        <v>0</v>
      </c>
      <c r="K10" s="16">
        <f>'Monthly Totals'!AD15</f>
        <v>0</v>
      </c>
      <c r="L10" s="16">
        <f>'Monthly Totals'!AG15</f>
        <v>0</v>
      </c>
      <c r="M10" s="16">
        <f>'Monthly Totals'!AJ15</f>
        <v>0</v>
      </c>
    </row>
    <row r="11" spans="1:13" x14ac:dyDescent="0.25">
      <c r="A11" s="146">
        <v>43163</v>
      </c>
      <c r="B11" s="16">
        <f>'Monthly Totals'!F18</f>
        <v>0</v>
      </c>
      <c r="C11" s="16">
        <f>'Monthly Totals'!O18</f>
        <v>0</v>
      </c>
      <c r="D11" s="16">
        <f>'Monthly Totals'!I18</f>
        <v>0</v>
      </c>
      <c r="E11" s="16">
        <f>'Monthly Totals'!R18</f>
        <v>0</v>
      </c>
      <c r="F11" s="16">
        <f>'Monthly Totals'!L18</f>
        <v>0</v>
      </c>
      <c r="G11" s="16">
        <f>'Monthly Totals'!U18</f>
        <v>0</v>
      </c>
      <c r="H11" s="16">
        <f>'Monthly Totals'!B18</f>
        <v>0</v>
      </c>
      <c r="I11" s="16">
        <f>'Monthly Totals'!X18</f>
        <v>0</v>
      </c>
      <c r="J11" s="16">
        <f>'Monthly Totals'!AA18</f>
        <v>0</v>
      </c>
      <c r="K11" s="16">
        <f>'Monthly Totals'!AD18</f>
        <v>0</v>
      </c>
      <c r="L11" s="16">
        <f>'Monthly Totals'!AG18</f>
        <v>0</v>
      </c>
      <c r="M11" s="16">
        <f>'Monthly Totals'!AJ18</f>
        <v>0</v>
      </c>
    </row>
    <row r="12" spans="1:13" x14ac:dyDescent="0.25">
      <c r="A12" s="146">
        <v>43170</v>
      </c>
      <c r="B12" s="16">
        <f>'Monthly Totals'!F19</f>
        <v>0</v>
      </c>
      <c r="C12" s="16">
        <f>'Monthly Totals'!O19</f>
        <v>0</v>
      </c>
      <c r="D12" s="16">
        <f>'Monthly Totals'!I19</f>
        <v>0</v>
      </c>
      <c r="E12" s="16">
        <f>'Monthly Totals'!R19</f>
        <v>0</v>
      </c>
      <c r="F12" s="16">
        <f>'Monthly Totals'!L19</f>
        <v>0</v>
      </c>
      <c r="G12" s="16">
        <f>'Monthly Totals'!U19</f>
        <v>0</v>
      </c>
      <c r="H12" s="16">
        <f>'Monthly Totals'!B19</f>
        <v>0</v>
      </c>
      <c r="I12" s="16">
        <f>'Monthly Totals'!X19</f>
        <v>0</v>
      </c>
      <c r="J12" s="16">
        <f>'Monthly Totals'!AA19</f>
        <v>0</v>
      </c>
      <c r="K12" s="16">
        <f>'Monthly Totals'!AD19</f>
        <v>0</v>
      </c>
      <c r="L12" s="16">
        <f>'Monthly Totals'!AG19</f>
        <v>0</v>
      </c>
      <c r="M12" s="16">
        <f>'Monthly Totals'!AJ19</f>
        <v>0</v>
      </c>
    </row>
    <row r="13" spans="1:13" x14ac:dyDescent="0.25">
      <c r="A13" s="146">
        <v>43177</v>
      </c>
      <c r="B13" s="16">
        <f>'Monthly Totals'!F20</f>
        <v>0</v>
      </c>
      <c r="C13" s="16">
        <f>'Monthly Totals'!O20</f>
        <v>0</v>
      </c>
      <c r="D13" s="16">
        <f>'Monthly Totals'!I20</f>
        <v>0</v>
      </c>
      <c r="E13" s="16">
        <f>'Monthly Totals'!R20</f>
        <v>0</v>
      </c>
      <c r="F13" s="16">
        <f>'Monthly Totals'!L20</f>
        <v>0</v>
      </c>
      <c r="G13" s="16">
        <f>'Monthly Totals'!U20</f>
        <v>0</v>
      </c>
      <c r="H13" s="16">
        <f>'Monthly Totals'!B20</f>
        <v>0</v>
      </c>
      <c r="I13" s="16">
        <f>'Monthly Totals'!X20</f>
        <v>0</v>
      </c>
      <c r="J13" s="16">
        <f>'Monthly Totals'!AA20</f>
        <v>0</v>
      </c>
      <c r="K13" s="16">
        <f>'Monthly Totals'!AD20</f>
        <v>0</v>
      </c>
      <c r="L13" s="16">
        <f>'Monthly Totals'!AG20</f>
        <v>0</v>
      </c>
      <c r="M13" s="16">
        <f>'Monthly Totals'!AJ20</f>
        <v>0</v>
      </c>
    </row>
    <row r="14" spans="1:13" x14ac:dyDescent="0.25">
      <c r="A14" s="146">
        <v>43184</v>
      </c>
      <c r="B14" s="16">
        <f>'Monthly Totals'!F21</f>
        <v>0</v>
      </c>
      <c r="C14" s="16">
        <f>'Monthly Totals'!O21</f>
        <v>0</v>
      </c>
      <c r="D14" s="16">
        <f>'Monthly Totals'!I21</f>
        <v>0</v>
      </c>
      <c r="E14" s="16">
        <f>'Monthly Totals'!R21</f>
        <v>0</v>
      </c>
      <c r="F14" s="16">
        <f>'Monthly Totals'!L21</f>
        <v>0</v>
      </c>
      <c r="G14" s="16">
        <f>'Monthly Totals'!U21</f>
        <v>0</v>
      </c>
      <c r="H14" s="16">
        <f>'Monthly Totals'!B21</f>
        <v>0</v>
      </c>
      <c r="I14" s="16">
        <f>'Monthly Totals'!X21</f>
        <v>0</v>
      </c>
      <c r="J14" s="16">
        <f>'Monthly Totals'!AA21</f>
        <v>0</v>
      </c>
      <c r="K14" s="16">
        <f>'Monthly Totals'!AD21</f>
        <v>0</v>
      </c>
      <c r="L14" s="16">
        <f>'Monthly Totals'!AG21</f>
        <v>0</v>
      </c>
      <c r="M14" s="16">
        <f>'Monthly Totals'!AJ21</f>
        <v>0</v>
      </c>
    </row>
    <row r="15" spans="1:13" x14ac:dyDescent="0.25">
      <c r="A15" s="146">
        <v>43191</v>
      </c>
      <c r="B15" s="16">
        <f>'Monthly Totals'!F22</f>
        <v>0</v>
      </c>
      <c r="C15" s="16">
        <f>'Monthly Totals'!O22</f>
        <v>0</v>
      </c>
      <c r="D15" s="16">
        <f>'Monthly Totals'!I22</f>
        <v>0</v>
      </c>
      <c r="E15" s="16">
        <f>'Monthly Totals'!R22</f>
        <v>0</v>
      </c>
      <c r="F15" s="16">
        <f>'Monthly Totals'!L22</f>
        <v>0</v>
      </c>
      <c r="G15" s="16">
        <f>'Monthly Totals'!U22</f>
        <v>0</v>
      </c>
      <c r="H15" s="16">
        <f>'Monthly Totals'!B22</f>
        <v>0</v>
      </c>
      <c r="I15" s="16">
        <f>'Monthly Totals'!X22</f>
        <v>0</v>
      </c>
      <c r="J15" s="16">
        <f>'Monthly Totals'!AA22</f>
        <v>0</v>
      </c>
      <c r="K15" s="16">
        <f>'Monthly Totals'!AD22</f>
        <v>0</v>
      </c>
      <c r="L15" s="16">
        <f>'Monthly Totals'!AG22</f>
        <v>0</v>
      </c>
      <c r="M15" s="16">
        <f>'Monthly Totals'!AJ22</f>
        <v>0</v>
      </c>
    </row>
    <row r="16" spans="1:13" x14ac:dyDescent="0.25">
      <c r="A16" s="146">
        <v>43198</v>
      </c>
      <c r="B16" s="16">
        <f>'Monthly Totals'!F25</f>
        <v>0</v>
      </c>
      <c r="C16" s="16">
        <f>'Monthly Totals'!O25</f>
        <v>0</v>
      </c>
      <c r="D16" s="16">
        <f>'Monthly Totals'!I25</f>
        <v>0</v>
      </c>
      <c r="E16" s="16">
        <f>'Monthly Totals'!R25</f>
        <v>0</v>
      </c>
      <c r="F16" s="16">
        <f>'Monthly Totals'!L25</f>
        <v>0</v>
      </c>
      <c r="G16" s="16">
        <f>'Monthly Totals'!U25</f>
        <v>0</v>
      </c>
      <c r="H16" s="16">
        <f>'Monthly Totals'!B25</f>
        <v>0</v>
      </c>
      <c r="I16" s="16">
        <f>'Monthly Totals'!X25</f>
        <v>0</v>
      </c>
      <c r="J16" s="16">
        <f>'Monthly Totals'!AA25</f>
        <v>0</v>
      </c>
      <c r="K16" s="16">
        <f>'Monthly Totals'!AD25</f>
        <v>0</v>
      </c>
      <c r="L16" s="16">
        <f>'Monthly Totals'!AG25</f>
        <v>0</v>
      </c>
      <c r="M16" s="16">
        <f>'Monthly Totals'!AJ25</f>
        <v>0</v>
      </c>
    </row>
    <row r="17" spans="1:13" x14ac:dyDescent="0.25">
      <c r="A17" s="146">
        <v>43205</v>
      </c>
      <c r="B17" s="16">
        <f>'Monthly Totals'!F26</f>
        <v>0</v>
      </c>
      <c r="C17" s="16">
        <f>'Monthly Totals'!O26</f>
        <v>0</v>
      </c>
      <c r="D17" s="16">
        <f>'Monthly Totals'!I26</f>
        <v>0</v>
      </c>
      <c r="E17" s="16">
        <f>'Monthly Totals'!R26</f>
        <v>0</v>
      </c>
      <c r="F17" s="16">
        <f>'Monthly Totals'!L26</f>
        <v>0</v>
      </c>
      <c r="G17" s="16">
        <f>'Monthly Totals'!U26</f>
        <v>0</v>
      </c>
      <c r="H17" s="16">
        <f>'Monthly Totals'!B26</f>
        <v>0</v>
      </c>
      <c r="I17" s="16">
        <f>'Monthly Totals'!X26</f>
        <v>0</v>
      </c>
      <c r="J17" s="16">
        <f>'Monthly Totals'!AA26</f>
        <v>0</v>
      </c>
      <c r="K17" s="16">
        <f>'Monthly Totals'!AD26</f>
        <v>0</v>
      </c>
      <c r="L17" s="16">
        <f>'Monthly Totals'!AG26</f>
        <v>0</v>
      </c>
      <c r="M17" s="16">
        <f>'Monthly Totals'!AJ26</f>
        <v>0</v>
      </c>
    </row>
    <row r="18" spans="1:13" x14ac:dyDescent="0.25">
      <c r="A18" s="146">
        <v>43212</v>
      </c>
      <c r="B18" s="16">
        <f>'Monthly Totals'!F27</f>
        <v>0</v>
      </c>
      <c r="C18" s="16">
        <f>'Monthly Totals'!O27</f>
        <v>0</v>
      </c>
      <c r="D18" s="16">
        <f>'Monthly Totals'!I27</f>
        <v>0</v>
      </c>
      <c r="E18" s="16">
        <f>'Monthly Totals'!R27</f>
        <v>0</v>
      </c>
      <c r="F18" s="16">
        <f>'Monthly Totals'!L27</f>
        <v>0</v>
      </c>
      <c r="G18" s="16">
        <f>'Monthly Totals'!U27</f>
        <v>0</v>
      </c>
      <c r="H18" s="16">
        <f>'Monthly Totals'!B27</f>
        <v>0</v>
      </c>
      <c r="I18" s="16">
        <f>'Monthly Totals'!X27</f>
        <v>0</v>
      </c>
      <c r="J18" s="16">
        <f>'Monthly Totals'!AA27</f>
        <v>0</v>
      </c>
      <c r="K18" s="16">
        <f>'Monthly Totals'!AD27</f>
        <v>0</v>
      </c>
      <c r="L18" s="16">
        <f>'Monthly Totals'!AG27</f>
        <v>0</v>
      </c>
      <c r="M18" s="16">
        <f>'Monthly Totals'!AJ27</f>
        <v>0</v>
      </c>
    </row>
    <row r="19" spans="1:13" x14ac:dyDescent="0.25">
      <c r="A19" s="146">
        <v>43219</v>
      </c>
      <c r="B19" s="16">
        <f>'Monthly Totals'!F28</f>
        <v>0</v>
      </c>
      <c r="C19" s="16">
        <f>'Monthly Totals'!O28</f>
        <v>0</v>
      </c>
      <c r="D19" s="16">
        <f>'Monthly Totals'!I28</f>
        <v>0</v>
      </c>
      <c r="E19" s="16">
        <f>'Monthly Totals'!R28</f>
        <v>0</v>
      </c>
      <c r="F19" s="16">
        <f>'Monthly Totals'!L28</f>
        <v>0</v>
      </c>
      <c r="G19" s="16">
        <f>'Monthly Totals'!U28</f>
        <v>0</v>
      </c>
      <c r="H19" s="16">
        <f>'Monthly Totals'!B28</f>
        <v>0</v>
      </c>
      <c r="I19" s="16">
        <f>'Monthly Totals'!X28</f>
        <v>0</v>
      </c>
      <c r="J19" s="16">
        <f>'Monthly Totals'!AA28</f>
        <v>0</v>
      </c>
      <c r="K19" s="16">
        <f>'Monthly Totals'!AD28</f>
        <v>0</v>
      </c>
      <c r="L19" s="16">
        <f>'Monthly Totals'!AG28</f>
        <v>0</v>
      </c>
      <c r="M19" s="16">
        <f>'Monthly Totals'!AJ28</f>
        <v>0</v>
      </c>
    </row>
    <row r="20" spans="1:13" x14ac:dyDescent="0.25">
      <c r="A20" s="146">
        <v>43226</v>
      </c>
      <c r="B20" s="16">
        <f>'Monthly Totals'!F31</f>
        <v>0</v>
      </c>
      <c r="C20" s="16">
        <f>'Monthly Totals'!O31</f>
        <v>0</v>
      </c>
      <c r="D20" s="16">
        <f>'Monthly Totals'!I31</f>
        <v>0</v>
      </c>
      <c r="E20" s="16">
        <f>'Monthly Totals'!R31</f>
        <v>0</v>
      </c>
      <c r="F20" s="16">
        <f>'Monthly Totals'!L31</f>
        <v>0</v>
      </c>
      <c r="G20" s="16">
        <f>'Monthly Totals'!U31</f>
        <v>0</v>
      </c>
      <c r="H20" s="16">
        <f>'Monthly Totals'!B31</f>
        <v>0</v>
      </c>
      <c r="I20" s="16">
        <f>'Monthly Totals'!X31</f>
        <v>0</v>
      </c>
      <c r="J20" s="16">
        <f>'Monthly Totals'!AA31</f>
        <v>0</v>
      </c>
      <c r="K20" s="16">
        <f>'Monthly Totals'!AD31</f>
        <v>0</v>
      </c>
      <c r="L20" s="16">
        <f>'Monthly Totals'!AG31</f>
        <v>0</v>
      </c>
      <c r="M20" s="16">
        <f>'Monthly Totals'!AJ31</f>
        <v>0</v>
      </c>
    </row>
    <row r="21" spans="1:13" x14ac:dyDescent="0.25">
      <c r="A21" s="146">
        <v>43233</v>
      </c>
      <c r="B21" s="16">
        <f>'Monthly Totals'!F32</f>
        <v>0</v>
      </c>
      <c r="C21" s="16">
        <f>'Monthly Totals'!O32</f>
        <v>0</v>
      </c>
      <c r="D21" s="16">
        <f>'Monthly Totals'!I32</f>
        <v>0</v>
      </c>
      <c r="E21" s="16">
        <f>'Monthly Totals'!R32</f>
        <v>0</v>
      </c>
      <c r="F21" s="16">
        <f>'Monthly Totals'!L32</f>
        <v>0</v>
      </c>
      <c r="G21" s="16">
        <f>'Monthly Totals'!U32</f>
        <v>0</v>
      </c>
      <c r="H21" s="16">
        <f>'Monthly Totals'!B32</f>
        <v>0</v>
      </c>
      <c r="I21" s="16">
        <f>'Monthly Totals'!X32</f>
        <v>0</v>
      </c>
      <c r="J21" s="16">
        <f>'Monthly Totals'!AA32</f>
        <v>0</v>
      </c>
      <c r="K21" s="16">
        <f>'Monthly Totals'!AD32</f>
        <v>0</v>
      </c>
      <c r="L21" s="16">
        <f>'Monthly Totals'!AG32</f>
        <v>0</v>
      </c>
      <c r="M21" s="16">
        <f>'Monthly Totals'!AJ32</f>
        <v>0</v>
      </c>
    </row>
    <row r="22" spans="1:13" x14ac:dyDescent="0.25">
      <c r="A22" s="146">
        <v>43240</v>
      </c>
      <c r="B22" s="16">
        <f>'Monthly Totals'!F33</f>
        <v>0</v>
      </c>
      <c r="C22" s="16">
        <f>'Monthly Totals'!O33</f>
        <v>0</v>
      </c>
      <c r="D22" s="16">
        <f>'Monthly Totals'!I33</f>
        <v>0</v>
      </c>
      <c r="E22" s="16">
        <f>'Monthly Totals'!R33</f>
        <v>0</v>
      </c>
      <c r="F22" s="16">
        <f>'Monthly Totals'!L33</f>
        <v>0</v>
      </c>
      <c r="G22" s="16">
        <f>'Monthly Totals'!U33</f>
        <v>0</v>
      </c>
      <c r="H22" s="16">
        <f>'Monthly Totals'!B33</f>
        <v>0</v>
      </c>
      <c r="I22" s="16">
        <f>'Monthly Totals'!X33</f>
        <v>0</v>
      </c>
      <c r="J22" s="16">
        <f>'Monthly Totals'!AA33</f>
        <v>0</v>
      </c>
      <c r="K22" s="16">
        <f>'Monthly Totals'!AD33</f>
        <v>0</v>
      </c>
      <c r="L22" s="16">
        <f>'Monthly Totals'!AG33</f>
        <v>0</v>
      </c>
      <c r="M22" s="16">
        <f>'Monthly Totals'!AJ33</f>
        <v>0</v>
      </c>
    </row>
    <row r="23" spans="1:13" x14ac:dyDescent="0.25">
      <c r="A23" s="146">
        <v>43247</v>
      </c>
      <c r="B23" s="16">
        <f>'Monthly Totals'!F34</f>
        <v>0</v>
      </c>
      <c r="C23" s="16">
        <f>'Monthly Totals'!O34</f>
        <v>0</v>
      </c>
      <c r="D23" s="16">
        <f>'Monthly Totals'!I34</f>
        <v>0</v>
      </c>
      <c r="E23" s="16">
        <f>'Monthly Totals'!R34</f>
        <v>0</v>
      </c>
      <c r="F23" s="16">
        <f>'Monthly Totals'!L34</f>
        <v>0</v>
      </c>
      <c r="G23" s="16">
        <f>'Monthly Totals'!U34</f>
        <v>0</v>
      </c>
      <c r="H23" s="16">
        <f>'Monthly Totals'!B34</f>
        <v>0</v>
      </c>
      <c r="I23" s="16">
        <f>'Monthly Totals'!X34</f>
        <v>0</v>
      </c>
      <c r="J23" s="16">
        <f>'Monthly Totals'!AA34</f>
        <v>0</v>
      </c>
      <c r="K23" s="16">
        <f>'Monthly Totals'!AD34</f>
        <v>0</v>
      </c>
      <c r="L23" s="16">
        <f>'Monthly Totals'!AG34</f>
        <v>0</v>
      </c>
      <c r="M23" s="16">
        <f>'Monthly Totals'!AJ34</f>
        <v>0</v>
      </c>
    </row>
    <row r="24" spans="1:13" x14ac:dyDescent="0.25">
      <c r="A24" s="146">
        <v>43254</v>
      </c>
      <c r="B24" s="16">
        <f>'Monthly Totals'!F37</f>
        <v>0</v>
      </c>
      <c r="C24" s="16">
        <f>'Monthly Totals'!O37</f>
        <v>0</v>
      </c>
      <c r="D24" s="16">
        <f>'Monthly Totals'!I37</f>
        <v>0</v>
      </c>
      <c r="E24" s="16">
        <f>'Monthly Totals'!R37</f>
        <v>0</v>
      </c>
      <c r="F24" s="16">
        <f>'Monthly Totals'!L37</f>
        <v>0</v>
      </c>
      <c r="G24" s="16">
        <f>'Monthly Totals'!U37</f>
        <v>0</v>
      </c>
      <c r="H24" s="16">
        <f>'Monthly Totals'!B37</f>
        <v>0</v>
      </c>
      <c r="I24" s="16">
        <f>'Monthly Totals'!X37</f>
        <v>0</v>
      </c>
      <c r="J24" s="16">
        <f>'Monthly Totals'!AA37</f>
        <v>0</v>
      </c>
      <c r="K24" s="16">
        <f>'Monthly Totals'!AD37</f>
        <v>0</v>
      </c>
      <c r="L24" s="16">
        <f>'Monthly Totals'!AG37</f>
        <v>0</v>
      </c>
      <c r="M24" s="16">
        <f>'Monthly Totals'!AJ37</f>
        <v>0</v>
      </c>
    </row>
    <row r="25" spans="1:13" x14ac:dyDescent="0.25">
      <c r="A25" s="146">
        <v>43261</v>
      </c>
      <c r="B25" s="16">
        <f>'Monthly Totals'!F38</f>
        <v>0</v>
      </c>
      <c r="C25" s="16">
        <f>'Monthly Totals'!O38</f>
        <v>0</v>
      </c>
      <c r="D25" s="16">
        <f>'Monthly Totals'!I38</f>
        <v>0</v>
      </c>
      <c r="E25" s="16">
        <f>'Monthly Totals'!R38</f>
        <v>0</v>
      </c>
      <c r="F25" s="16">
        <f>'Monthly Totals'!L38</f>
        <v>0</v>
      </c>
      <c r="G25" s="16">
        <f>'Monthly Totals'!U38</f>
        <v>0</v>
      </c>
      <c r="H25" s="16">
        <f>'Monthly Totals'!B38</f>
        <v>0</v>
      </c>
      <c r="I25" s="16">
        <f>'Monthly Totals'!X38</f>
        <v>0</v>
      </c>
      <c r="J25" s="16">
        <f>'Monthly Totals'!AA38</f>
        <v>0</v>
      </c>
      <c r="K25" s="16">
        <f>'Monthly Totals'!AD38</f>
        <v>0</v>
      </c>
      <c r="L25" s="16">
        <f>'Monthly Totals'!AG38</f>
        <v>0</v>
      </c>
      <c r="M25" s="16">
        <f>'Monthly Totals'!AJ38</f>
        <v>0</v>
      </c>
    </row>
    <row r="26" spans="1:13" x14ac:dyDescent="0.25">
      <c r="A26" s="146">
        <v>43268</v>
      </c>
      <c r="B26" s="16">
        <f>'Monthly Totals'!F39</f>
        <v>0</v>
      </c>
      <c r="C26" s="16">
        <f>'Monthly Totals'!O39</f>
        <v>0</v>
      </c>
      <c r="D26" s="16">
        <f>'Monthly Totals'!I39</f>
        <v>0</v>
      </c>
      <c r="E26" s="16">
        <f>'Monthly Totals'!R39</f>
        <v>0</v>
      </c>
      <c r="F26" s="16">
        <f>'Monthly Totals'!L39</f>
        <v>0</v>
      </c>
      <c r="G26" s="16">
        <f>'Monthly Totals'!U39</f>
        <v>0</v>
      </c>
      <c r="H26" s="16">
        <f>'Monthly Totals'!B39</f>
        <v>0</v>
      </c>
      <c r="I26" s="16">
        <f>'Monthly Totals'!X39</f>
        <v>0</v>
      </c>
      <c r="J26" s="16">
        <f>'Monthly Totals'!AA39</f>
        <v>0</v>
      </c>
      <c r="K26" s="16">
        <f>'Monthly Totals'!AD39</f>
        <v>0</v>
      </c>
      <c r="L26" s="16">
        <f>'Monthly Totals'!AG39</f>
        <v>0</v>
      </c>
      <c r="M26" s="16">
        <f>'Monthly Totals'!AJ39</f>
        <v>0</v>
      </c>
    </row>
    <row r="27" spans="1:13" x14ac:dyDescent="0.25">
      <c r="A27" s="146">
        <v>43275</v>
      </c>
      <c r="B27" s="16">
        <f>'Monthly Totals'!F40</f>
        <v>0</v>
      </c>
      <c r="C27" s="16">
        <f>'Monthly Totals'!O40</f>
        <v>0</v>
      </c>
      <c r="D27" s="16">
        <f>'Monthly Totals'!I40</f>
        <v>0</v>
      </c>
      <c r="E27" s="16">
        <f>'Monthly Totals'!R40</f>
        <v>0</v>
      </c>
      <c r="F27" s="16">
        <f>'Monthly Totals'!L40</f>
        <v>0</v>
      </c>
      <c r="G27" s="16">
        <f>'Monthly Totals'!U40</f>
        <v>0</v>
      </c>
      <c r="H27" s="16">
        <f>'Monthly Totals'!B40</f>
        <v>0</v>
      </c>
      <c r="I27" s="16">
        <f>'Monthly Totals'!X40</f>
        <v>0</v>
      </c>
      <c r="J27" s="16">
        <f>'Monthly Totals'!AA40</f>
        <v>0</v>
      </c>
      <c r="K27" s="16">
        <f>'Monthly Totals'!AD40</f>
        <v>0</v>
      </c>
      <c r="L27" s="16">
        <f>'Monthly Totals'!AG40</f>
        <v>0</v>
      </c>
      <c r="M27" s="16">
        <f>'Monthly Totals'!AJ40</f>
        <v>0</v>
      </c>
    </row>
    <row r="28" spans="1:13" x14ac:dyDescent="0.25">
      <c r="A28" s="146">
        <v>43282</v>
      </c>
      <c r="B28" s="16">
        <f>'Monthly Totals'!F41</f>
        <v>0</v>
      </c>
      <c r="C28" s="16">
        <f>'Monthly Totals'!O41</f>
        <v>0</v>
      </c>
      <c r="D28" s="16">
        <f>'Monthly Totals'!I41</f>
        <v>0</v>
      </c>
      <c r="E28" s="16">
        <f>'Monthly Totals'!R41</f>
        <v>0</v>
      </c>
      <c r="F28" s="16">
        <f>'Monthly Totals'!L41</f>
        <v>0</v>
      </c>
      <c r="G28" s="16">
        <f>'Monthly Totals'!U41</f>
        <v>0</v>
      </c>
      <c r="H28" s="16">
        <f>'Monthly Totals'!B41</f>
        <v>0</v>
      </c>
      <c r="I28" s="16">
        <f>'Monthly Totals'!X41</f>
        <v>0</v>
      </c>
      <c r="J28" s="16">
        <f>'Monthly Totals'!AA41</f>
        <v>0</v>
      </c>
      <c r="K28" s="16">
        <f>'Monthly Totals'!AD41</f>
        <v>0</v>
      </c>
      <c r="L28" s="16">
        <f>'Monthly Totals'!AG41</f>
        <v>0</v>
      </c>
      <c r="M28" s="16">
        <f>'Monthly Totals'!AJ41</f>
        <v>0</v>
      </c>
    </row>
    <row r="29" spans="1:13" x14ac:dyDescent="0.25">
      <c r="A29" s="146">
        <v>43289</v>
      </c>
      <c r="B29" s="16">
        <f>'Monthly Totals'!F44</f>
        <v>0</v>
      </c>
      <c r="C29" s="16">
        <f>'Monthly Totals'!O44</f>
        <v>0</v>
      </c>
      <c r="D29" s="16">
        <f>'Monthly Totals'!I44</f>
        <v>0</v>
      </c>
      <c r="E29" s="16">
        <f>'Monthly Totals'!R44</f>
        <v>0</v>
      </c>
      <c r="F29" s="16">
        <f>'Monthly Totals'!L44</f>
        <v>0</v>
      </c>
      <c r="G29" s="16">
        <f>'Monthly Totals'!U44</f>
        <v>0</v>
      </c>
      <c r="H29" s="16">
        <f>'Monthly Totals'!B44</f>
        <v>0</v>
      </c>
      <c r="I29" s="16">
        <f>'Monthly Totals'!X44</f>
        <v>0</v>
      </c>
      <c r="J29" s="16">
        <f>'Monthly Totals'!AA44</f>
        <v>0</v>
      </c>
      <c r="K29" s="16">
        <f>'Monthly Totals'!AD44</f>
        <v>0</v>
      </c>
      <c r="L29" s="16">
        <f>'Monthly Totals'!AG44</f>
        <v>0</v>
      </c>
      <c r="M29" s="16">
        <f>'Monthly Totals'!AJ44</f>
        <v>0</v>
      </c>
    </row>
    <row r="30" spans="1:13" x14ac:dyDescent="0.25">
      <c r="A30" s="146">
        <v>43296</v>
      </c>
      <c r="B30" s="16">
        <f>'Monthly Totals'!F45</f>
        <v>0</v>
      </c>
      <c r="C30" s="16">
        <f>'Monthly Totals'!O45</f>
        <v>0</v>
      </c>
      <c r="D30" s="16">
        <f>'Monthly Totals'!I45</f>
        <v>0</v>
      </c>
      <c r="E30" s="16">
        <f>'Monthly Totals'!R45</f>
        <v>0</v>
      </c>
      <c r="F30" s="16">
        <f>'Monthly Totals'!L45</f>
        <v>0</v>
      </c>
      <c r="G30" s="16">
        <f>'Monthly Totals'!U45</f>
        <v>0</v>
      </c>
      <c r="H30" s="16">
        <f>'Monthly Totals'!B45</f>
        <v>0</v>
      </c>
      <c r="I30" s="16">
        <f>'Monthly Totals'!X45</f>
        <v>0</v>
      </c>
      <c r="J30" s="16">
        <f>'Monthly Totals'!AA45</f>
        <v>0</v>
      </c>
      <c r="K30" s="16">
        <f>'Monthly Totals'!AD45</f>
        <v>0</v>
      </c>
      <c r="L30" s="16">
        <f>'Monthly Totals'!AG45</f>
        <v>0</v>
      </c>
      <c r="M30" s="16">
        <f>'Monthly Totals'!AJ45</f>
        <v>0</v>
      </c>
    </row>
    <row r="31" spans="1:13" x14ac:dyDescent="0.25">
      <c r="A31" s="146">
        <v>43303</v>
      </c>
      <c r="B31" s="16">
        <f>'Monthly Totals'!F46</f>
        <v>0</v>
      </c>
      <c r="C31" s="16">
        <f>'Monthly Totals'!O46</f>
        <v>0</v>
      </c>
      <c r="D31" s="16">
        <f>'Monthly Totals'!I46</f>
        <v>0</v>
      </c>
      <c r="E31" s="16">
        <f>'Monthly Totals'!R46</f>
        <v>0</v>
      </c>
      <c r="F31" s="16">
        <f>'Monthly Totals'!L46</f>
        <v>0</v>
      </c>
      <c r="G31" s="16">
        <f>'Monthly Totals'!U46</f>
        <v>0</v>
      </c>
      <c r="H31" s="16">
        <f>'Monthly Totals'!B46</f>
        <v>0</v>
      </c>
      <c r="I31" s="16">
        <f>'Monthly Totals'!X46</f>
        <v>0</v>
      </c>
      <c r="J31" s="16">
        <f>'Monthly Totals'!AA46</f>
        <v>0</v>
      </c>
      <c r="K31" s="16">
        <f>'Monthly Totals'!AD46</f>
        <v>0</v>
      </c>
      <c r="L31" s="16">
        <f>'Monthly Totals'!AG46</f>
        <v>0</v>
      </c>
      <c r="M31" s="16">
        <f>'Monthly Totals'!AJ46</f>
        <v>0</v>
      </c>
    </row>
    <row r="32" spans="1:13" x14ac:dyDescent="0.25">
      <c r="A32" s="146">
        <v>43310</v>
      </c>
      <c r="B32" s="16">
        <f>'Monthly Totals'!F47</f>
        <v>0</v>
      </c>
      <c r="C32" s="16">
        <f>'Monthly Totals'!O47</f>
        <v>0</v>
      </c>
      <c r="D32" s="16">
        <f>'Monthly Totals'!I47</f>
        <v>0</v>
      </c>
      <c r="E32" s="16">
        <f>'Monthly Totals'!R47</f>
        <v>0</v>
      </c>
      <c r="F32" s="16">
        <f>'Monthly Totals'!L47</f>
        <v>0</v>
      </c>
      <c r="G32" s="16">
        <f>'Monthly Totals'!U47</f>
        <v>0</v>
      </c>
      <c r="H32" s="16">
        <f>'Monthly Totals'!B47</f>
        <v>0</v>
      </c>
      <c r="I32" s="16">
        <f>'Monthly Totals'!X47</f>
        <v>0</v>
      </c>
      <c r="J32" s="16">
        <f>'Monthly Totals'!AA47</f>
        <v>0</v>
      </c>
      <c r="K32" s="16">
        <f>'Monthly Totals'!AD47</f>
        <v>0</v>
      </c>
      <c r="L32" s="16">
        <f>'Monthly Totals'!AG47</f>
        <v>0</v>
      </c>
      <c r="M32" s="16">
        <f>'Monthly Totals'!AJ47</f>
        <v>0</v>
      </c>
    </row>
    <row r="33" spans="1:13" x14ac:dyDescent="0.25">
      <c r="A33" s="146">
        <v>43317</v>
      </c>
      <c r="B33" s="16">
        <f>'Monthly Totals'!F50</f>
        <v>0</v>
      </c>
      <c r="C33" s="16">
        <f>'Monthly Totals'!O50</f>
        <v>0</v>
      </c>
      <c r="D33" s="16">
        <f>'Monthly Totals'!I50</f>
        <v>0</v>
      </c>
      <c r="E33" s="16">
        <f>'Monthly Totals'!R50</f>
        <v>0</v>
      </c>
      <c r="F33" s="16">
        <f>'Monthly Totals'!L50</f>
        <v>0</v>
      </c>
      <c r="G33" s="16">
        <f>'Monthly Totals'!U50</f>
        <v>0</v>
      </c>
      <c r="H33" s="16">
        <f>'Monthly Totals'!B50</f>
        <v>0</v>
      </c>
      <c r="I33" s="16">
        <f>'Monthly Totals'!X50</f>
        <v>0</v>
      </c>
      <c r="J33" s="16">
        <f>'Monthly Totals'!AA50</f>
        <v>0</v>
      </c>
      <c r="K33" s="16">
        <f>'Monthly Totals'!AD50</f>
        <v>0</v>
      </c>
      <c r="L33" s="16">
        <f>'Monthly Totals'!AG50</f>
        <v>0</v>
      </c>
      <c r="M33" s="16">
        <f>'Monthly Totals'!AJ50</f>
        <v>0</v>
      </c>
    </row>
    <row r="34" spans="1:13" x14ac:dyDescent="0.25">
      <c r="A34" s="146">
        <v>43324</v>
      </c>
      <c r="B34" s="16">
        <f>'Monthly Totals'!F51</f>
        <v>0</v>
      </c>
      <c r="C34" s="16">
        <f>'Monthly Totals'!O51</f>
        <v>0</v>
      </c>
      <c r="D34" s="16">
        <f>'Monthly Totals'!I51</f>
        <v>0</v>
      </c>
      <c r="E34" s="16">
        <f>'Monthly Totals'!R51</f>
        <v>0</v>
      </c>
      <c r="F34" s="16">
        <f>'Monthly Totals'!L51</f>
        <v>0</v>
      </c>
      <c r="G34" s="16">
        <f>'Monthly Totals'!U51</f>
        <v>0</v>
      </c>
      <c r="H34" s="16">
        <f>'Monthly Totals'!B51</f>
        <v>0</v>
      </c>
      <c r="I34" s="16">
        <f>'Monthly Totals'!X51</f>
        <v>0</v>
      </c>
      <c r="J34" s="16">
        <f>'Monthly Totals'!AA51</f>
        <v>0</v>
      </c>
      <c r="K34" s="16">
        <f>'Monthly Totals'!AD51</f>
        <v>0</v>
      </c>
      <c r="L34" s="16">
        <f>'Monthly Totals'!AG51</f>
        <v>0</v>
      </c>
      <c r="M34" s="16">
        <f>'Monthly Totals'!AJ51</f>
        <v>0</v>
      </c>
    </row>
    <row r="35" spans="1:13" x14ac:dyDescent="0.25">
      <c r="A35" s="146">
        <v>43331</v>
      </c>
      <c r="B35" s="16">
        <f>'Monthly Totals'!F52</f>
        <v>0</v>
      </c>
      <c r="C35" s="16">
        <f>'Monthly Totals'!O52</f>
        <v>0</v>
      </c>
      <c r="D35" s="16">
        <f>'Monthly Totals'!I52</f>
        <v>0</v>
      </c>
      <c r="E35" s="16">
        <f>'Monthly Totals'!R52</f>
        <v>0</v>
      </c>
      <c r="F35" s="16">
        <f>'Monthly Totals'!L52</f>
        <v>0</v>
      </c>
      <c r="G35" s="16">
        <f>'Monthly Totals'!U52</f>
        <v>0</v>
      </c>
      <c r="H35" s="16">
        <f>'Monthly Totals'!B52</f>
        <v>0</v>
      </c>
      <c r="I35" s="16">
        <f>'Monthly Totals'!X52</f>
        <v>0</v>
      </c>
      <c r="J35" s="16">
        <f>'Monthly Totals'!AA52</f>
        <v>0</v>
      </c>
      <c r="K35" s="16">
        <f>'Monthly Totals'!AD52</f>
        <v>0</v>
      </c>
      <c r="L35" s="16">
        <f>'Monthly Totals'!AG52</f>
        <v>0</v>
      </c>
      <c r="M35" s="16">
        <f>'Monthly Totals'!AJ52</f>
        <v>0</v>
      </c>
    </row>
    <row r="36" spans="1:13" x14ac:dyDescent="0.25">
      <c r="A36" s="146">
        <v>43338</v>
      </c>
      <c r="B36" s="16">
        <f>'Monthly Totals'!F53</f>
        <v>0</v>
      </c>
      <c r="C36" s="16">
        <f>'Monthly Totals'!O53</f>
        <v>0</v>
      </c>
      <c r="D36" s="16">
        <f>'Monthly Totals'!I53</f>
        <v>0</v>
      </c>
      <c r="E36" s="16">
        <f>'Monthly Totals'!R53</f>
        <v>0</v>
      </c>
      <c r="F36" s="16">
        <f>'Monthly Totals'!L53</f>
        <v>0</v>
      </c>
      <c r="G36" s="16">
        <f>'Monthly Totals'!U53</f>
        <v>0</v>
      </c>
      <c r="H36" s="16">
        <f>'Monthly Totals'!B53</f>
        <v>0</v>
      </c>
      <c r="I36" s="16">
        <f>'Monthly Totals'!X53</f>
        <v>0</v>
      </c>
      <c r="J36" s="16">
        <f>'Monthly Totals'!AA53</f>
        <v>0</v>
      </c>
      <c r="K36" s="16">
        <f>'Monthly Totals'!AD53</f>
        <v>0</v>
      </c>
      <c r="L36" s="16">
        <f>'Monthly Totals'!AG53</f>
        <v>0</v>
      </c>
      <c r="M36" s="16">
        <f>'Monthly Totals'!AJ53</f>
        <v>0</v>
      </c>
    </row>
    <row r="37" spans="1:13" x14ac:dyDescent="0.25">
      <c r="A37" s="146">
        <v>43345</v>
      </c>
      <c r="B37" s="16">
        <f>'Monthly Totals'!F57</f>
        <v>0</v>
      </c>
      <c r="C37" s="16">
        <f>'Monthly Totals'!O57</f>
        <v>0</v>
      </c>
      <c r="D37" s="16">
        <f>'Monthly Totals'!I57</f>
        <v>0</v>
      </c>
      <c r="E37" s="16">
        <f>'Monthly Totals'!R57</f>
        <v>0</v>
      </c>
      <c r="F37" s="16">
        <f>'Monthly Totals'!L57</f>
        <v>0</v>
      </c>
      <c r="G37" s="16">
        <f>'Monthly Totals'!U57</f>
        <v>0</v>
      </c>
      <c r="H37" s="16">
        <f>'Monthly Totals'!B57</f>
        <v>0</v>
      </c>
      <c r="I37" s="16">
        <f>'Monthly Totals'!X57</f>
        <v>0</v>
      </c>
      <c r="J37" s="16">
        <f>'Monthly Totals'!AA57</f>
        <v>0</v>
      </c>
      <c r="K37" s="16">
        <f>'Monthly Totals'!AD57</f>
        <v>0</v>
      </c>
      <c r="L37" s="16">
        <f>'Monthly Totals'!AG57</f>
        <v>0</v>
      </c>
      <c r="M37" s="16">
        <f>'Monthly Totals'!AJ57</f>
        <v>0</v>
      </c>
    </row>
    <row r="38" spans="1:13" x14ac:dyDescent="0.25">
      <c r="A38" s="146">
        <v>43352</v>
      </c>
      <c r="B38" s="16">
        <f>'Monthly Totals'!F58</f>
        <v>0</v>
      </c>
      <c r="C38" s="16">
        <f>'Monthly Totals'!O58</f>
        <v>0</v>
      </c>
      <c r="D38" s="16">
        <f>'Monthly Totals'!I58</f>
        <v>0</v>
      </c>
      <c r="E38" s="16">
        <f>'Monthly Totals'!R58</f>
        <v>0</v>
      </c>
      <c r="F38" s="16">
        <f>'Monthly Totals'!L58</f>
        <v>0</v>
      </c>
      <c r="G38" s="16">
        <f>'Monthly Totals'!U58</f>
        <v>0</v>
      </c>
      <c r="H38" s="16">
        <f>'Monthly Totals'!B58</f>
        <v>0</v>
      </c>
      <c r="I38" s="16">
        <f>'Monthly Totals'!X58</f>
        <v>0</v>
      </c>
      <c r="J38" s="16">
        <f>'Monthly Totals'!AA58</f>
        <v>0</v>
      </c>
      <c r="K38" s="16">
        <f>'Monthly Totals'!AD58</f>
        <v>0</v>
      </c>
      <c r="L38" s="16">
        <f>'Monthly Totals'!AG58</f>
        <v>0</v>
      </c>
      <c r="M38" s="16">
        <f>'Monthly Totals'!AJ58</f>
        <v>0</v>
      </c>
    </row>
    <row r="39" spans="1:13" x14ac:dyDescent="0.25">
      <c r="A39" s="146">
        <v>43359</v>
      </c>
      <c r="B39" s="16">
        <f>'Monthly Totals'!F59</f>
        <v>0</v>
      </c>
      <c r="C39" s="16">
        <f>'Monthly Totals'!O59</f>
        <v>0</v>
      </c>
      <c r="D39" s="16">
        <f>'Monthly Totals'!I59</f>
        <v>0</v>
      </c>
      <c r="E39" s="16">
        <f>'Monthly Totals'!R59</f>
        <v>0</v>
      </c>
      <c r="F39" s="16">
        <f>'Monthly Totals'!L59</f>
        <v>0</v>
      </c>
      <c r="G39" s="16">
        <f>'Monthly Totals'!U59</f>
        <v>0</v>
      </c>
      <c r="H39" s="16">
        <f>'Monthly Totals'!B59</f>
        <v>0</v>
      </c>
      <c r="I39" s="16">
        <f>'Monthly Totals'!X59</f>
        <v>0</v>
      </c>
      <c r="J39" s="16">
        <f>'Monthly Totals'!AA59</f>
        <v>0</v>
      </c>
      <c r="K39" s="16">
        <f>'Monthly Totals'!AD59</f>
        <v>0</v>
      </c>
      <c r="L39" s="16">
        <f>'Monthly Totals'!AG59</f>
        <v>0</v>
      </c>
      <c r="M39" s="16">
        <f>'Monthly Totals'!AJ59</f>
        <v>0</v>
      </c>
    </row>
    <row r="40" spans="1:13" x14ac:dyDescent="0.25">
      <c r="A40" s="146">
        <v>43366</v>
      </c>
      <c r="B40" s="16">
        <f>'Monthly Totals'!F60</f>
        <v>0</v>
      </c>
      <c r="C40" s="16">
        <f>'Monthly Totals'!O60</f>
        <v>0</v>
      </c>
      <c r="D40" s="16">
        <f>'Monthly Totals'!I60</f>
        <v>0</v>
      </c>
      <c r="E40" s="16">
        <f>'Monthly Totals'!R60</f>
        <v>0</v>
      </c>
      <c r="F40" s="16">
        <f>'Monthly Totals'!L60</f>
        <v>0</v>
      </c>
      <c r="G40" s="16">
        <f>'Monthly Totals'!U60</f>
        <v>0</v>
      </c>
      <c r="H40" s="16">
        <f>'Monthly Totals'!B60</f>
        <v>0</v>
      </c>
      <c r="I40" s="16">
        <f>'Monthly Totals'!X60</f>
        <v>0</v>
      </c>
      <c r="J40" s="16">
        <f>'Monthly Totals'!AA60</f>
        <v>0</v>
      </c>
      <c r="K40" s="16">
        <f>'Monthly Totals'!AD60</f>
        <v>0</v>
      </c>
      <c r="L40" s="16">
        <f>'Monthly Totals'!AG60</f>
        <v>0</v>
      </c>
      <c r="M40" s="16">
        <f>'Monthly Totals'!AJ60</f>
        <v>0</v>
      </c>
    </row>
    <row r="41" spans="1:13" x14ac:dyDescent="0.25">
      <c r="A41" s="146">
        <v>43373</v>
      </c>
      <c r="B41" s="16" t="e">
        <f>'Monthly Totals'!#REF!</f>
        <v>#REF!</v>
      </c>
      <c r="C41" s="16" t="e">
        <f>'Monthly Totals'!#REF!</f>
        <v>#REF!</v>
      </c>
      <c r="D41" s="16" t="e">
        <f>'Monthly Totals'!#REF!</f>
        <v>#REF!</v>
      </c>
      <c r="E41" s="16" t="e">
        <f>'Monthly Totals'!#REF!</f>
        <v>#REF!</v>
      </c>
      <c r="F41" s="16" t="e">
        <f>'Monthly Totals'!#REF!</f>
        <v>#REF!</v>
      </c>
      <c r="G41" s="16" t="e">
        <f>'Monthly Totals'!#REF!</f>
        <v>#REF!</v>
      </c>
      <c r="H41" s="16" t="e">
        <f>'Monthly Totals'!#REF!</f>
        <v>#REF!</v>
      </c>
      <c r="I41" s="16" t="e">
        <f>'Monthly Totals'!#REF!</f>
        <v>#REF!</v>
      </c>
      <c r="J41" s="16" t="e">
        <f>'Monthly Totals'!#REF!</f>
        <v>#REF!</v>
      </c>
      <c r="K41" s="16" t="e">
        <f>'Monthly Totals'!#REF!</f>
        <v>#REF!</v>
      </c>
      <c r="L41" s="16" t="e">
        <f>'Monthly Totals'!#REF!</f>
        <v>#REF!</v>
      </c>
      <c r="M41" s="16" t="e">
        <f>'Monthly Totals'!#REF!</f>
        <v>#REF!</v>
      </c>
    </row>
    <row r="42" spans="1:13" x14ac:dyDescent="0.25">
      <c r="A42" s="146">
        <v>43380</v>
      </c>
      <c r="B42" s="16">
        <f>'Monthly Totals'!F63</f>
        <v>0</v>
      </c>
      <c r="C42" s="16">
        <f>'Monthly Totals'!O63</f>
        <v>0</v>
      </c>
      <c r="D42" s="16">
        <f>'Monthly Totals'!I63</f>
        <v>0</v>
      </c>
      <c r="E42" s="16">
        <f>'Monthly Totals'!R63</f>
        <v>0</v>
      </c>
      <c r="F42" s="16">
        <f>'Monthly Totals'!L63</f>
        <v>0</v>
      </c>
      <c r="G42" s="16">
        <f>'Monthly Totals'!U63</f>
        <v>0</v>
      </c>
      <c r="H42" s="16">
        <f>'Monthly Totals'!B63</f>
        <v>0</v>
      </c>
      <c r="I42" s="16">
        <f>'Monthly Totals'!X63</f>
        <v>0</v>
      </c>
      <c r="J42" s="16">
        <f>'Monthly Totals'!AA63</f>
        <v>0</v>
      </c>
      <c r="K42" s="16">
        <f>'Monthly Totals'!AD63</f>
        <v>0</v>
      </c>
      <c r="L42" s="16">
        <f>'Monthly Totals'!AG63</f>
        <v>0</v>
      </c>
      <c r="M42" s="16">
        <f>'Monthly Totals'!AJ63</f>
        <v>0</v>
      </c>
    </row>
    <row r="43" spans="1:13" x14ac:dyDescent="0.25">
      <c r="A43" s="146">
        <v>43387</v>
      </c>
      <c r="B43" s="16">
        <f>'Monthly Totals'!F64</f>
        <v>0</v>
      </c>
      <c r="C43" s="16">
        <f>'Monthly Totals'!O64</f>
        <v>0</v>
      </c>
      <c r="D43" s="16">
        <f>'Monthly Totals'!I64</f>
        <v>0</v>
      </c>
      <c r="E43" s="16">
        <f>'Monthly Totals'!R64</f>
        <v>0</v>
      </c>
      <c r="F43" s="16">
        <f>'Monthly Totals'!L64</f>
        <v>0</v>
      </c>
      <c r="G43" s="16">
        <f>'Monthly Totals'!U64</f>
        <v>0</v>
      </c>
      <c r="H43" s="16">
        <f>'Monthly Totals'!B64</f>
        <v>0</v>
      </c>
      <c r="I43" s="16">
        <f>'Monthly Totals'!X64</f>
        <v>0</v>
      </c>
      <c r="J43" s="16">
        <f>'Monthly Totals'!AA64</f>
        <v>0</v>
      </c>
      <c r="K43" s="16">
        <f>'Monthly Totals'!AD64</f>
        <v>0</v>
      </c>
      <c r="L43" s="16">
        <f>'Monthly Totals'!AG64</f>
        <v>0</v>
      </c>
      <c r="M43" s="16">
        <f>'Monthly Totals'!AJ64</f>
        <v>0</v>
      </c>
    </row>
    <row r="44" spans="1:13" x14ac:dyDescent="0.25">
      <c r="A44" s="146">
        <v>43394</v>
      </c>
      <c r="B44" s="16">
        <f>'Monthly Totals'!F65</f>
        <v>0</v>
      </c>
      <c r="C44" s="16">
        <f>'Monthly Totals'!O65</f>
        <v>0</v>
      </c>
      <c r="D44" s="16">
        <f>'Monthly Totals'!I65</f>
        <v>0</v>
      </c>
      <c r="E44" s="16">
        <f>'Monthly Totals'!R65</f>
        <v>0</v>
      </c>
      <c r="F44" s="16">
        <f>'Monthly Totals'!L65</f>
        <v>0</v>
      </c>
      <c r="G44" s="16">
        <f>'Monthly Totals'!U65</f>
        <v>0</v>
      </c>
      <c r="H44" s="16">
        <f>'Monthly Totals'!B65</f>
        <v>0</v>
      </c>
      <c r="I44" s="16">
        <f>'Monthly Totals'!X65</f>
        <v>0</v>
      </c>
      <c r="J44" s="16">
        <f>'Monthly Totals'!AA65</f>
        <v>0</v>
      </c>
      <c r="K44" s="16">
        <f>'Monthly Totals'!AD65</f>
        <v>0</v>
      </c>
      <c r="L44" s="16">
        <f>'Monthly Totals'!AG65</f>
        <v>0</v>
      </c>
      <c r="M44" s="16">
        <f>'Monthly Totals'!AJ65</f>
        <v>0</v>
      </c>
    </row>
    <row r="45" spans="1:13" x14ac:dyDescent="0.25">
      <c r="A45" s="146">
        <v>43401</v>
      </c>
      <c r="B45" s="16">
        <f>'Monthly Totals'!F66</f>
        <v>0</v>
      </c>
      <c r="C45" s="16">
        <f>'Monthly Totals'!O66</f>
        <v>0</v>
      </c>
      <c r="D45" s="16">
        <f>'Monthly Totals'!I66</f>
        <v>0</v>
      </c>
      <c r="E45" s="16">
        <f>'Monthly Totals'!R66</f>
        <v>0</v>
      </c>
      <c r="F45" s="16">
        <f>'Monthly Totals'!L66</f>
        <v>0</v>
      </c>
      <c r="G45" s="16">
        <f>'Monthly Totals'!U66</f>
        <v>0</v>
      </c>
      <c r="H45" s="16">
        <f>'Monthly Totals'!B66</f>
        <v>0</v>
      </c>
      <c r="I45" s="16">
        <f>'Monthly Totals'!X66</f>
        <v>0</v>
      </c>
      <c r="J45" s="16">
        <f>'Monthly Totals'!AA66</f>
        <v>0</v>
      </c>
      <c r="K45" s="16">
        <f>'Monthly Totals'!AD66</f>
        <v>0</v>
      </c>
      <c r="L45" s="16">
        <f>'Monthly Totals'!AG66</f>
        <v>0</v>
      </c>
      <c r="M45" s="16">
        <f>'Monthly Totals'!AJ66</f>
        <v>0</v>
      </c>
    </row>
    <row r="46" spans="1:13" x14ac:dyDescent="0.25">
      <c r="A46" s="146">
        <v>43408</v>
      </c>
      <c r="B46" s="16">
        <f>'Monthly Totals'!F69</f>
        <v>0</v>
      </c>
      <c r="C46" s="16">
        <f>'Monthly Totals'!O69</f>
        <v>0</v>
      </c>
      <c r="D46" s="16">
        <f>'Monthly Totals'!I69</f>
        <v>0</v>
      </c>
      <c r="E46" s="16">
        <f>'Monthly Totals'!R69</f>
        <v>0</v>
      </c>
      <c r="F46" s="16">
        <f>'Monthly Totals'!L69</f>
        <v>0</v>
      </c>
      <c r="G46" s="16">
        <f>'Monthly Totals'!U69</f>
        <v>0</v>
      </c>
      <c r="H46" s="16">
        <f>'Monthly Totals'!B69</f>
        <v>0</v>
      </c>
      <c r="I46" s="16">
        <f>'Monthly Totals'!X69</f>
        <v>0</v>
      </c>
      <c r="J46" s="16">
        <f>'Monthly Totals'!AA69</f>
        <v>0</v>
      </c>
      <c r="K46" s="16">
        <f>'Monthly Totals'!AD69</f>
        <v>0</v>
      </c>
      <c r="L46" s="16">
        <f>'Monthly Totals'!AG69</f>
        <v>0</v>
      </c>
      <c r="M46" s="16">
        <f>'Monthly Totals'!AJ69</f>
        <v>0</v>
      </c>
    </row>
    <row r="47" spans="1:13" x14ac:dyDescent="0.25">
      <c r="A47" s="146">
        <v>43415</v>
      </c>
      <c r="B47" s="16">
        <f>'Monthly Totals'!F70</f>
        <v>0</v>
      </c>
      <c r="C47" s="16">
        <f>'Monthly Totals'!O70</f>
        <v>0</v>
      </c>
      <c r="D47" s="16">
        <f>'Monthly Totals'!I70</f>
        <v>0</v>
      </c>
      <c r="E47" s="16">
        <f>'Monthly Totals'!R70</f>
        <v>0</v>
      </c>
      <c r="F47" s="16">
        <f>'Monthly Totals'!L70</f>
        <v>0</v>
      </c>
      <c r="G47" s="16">
        <f>'Monthly Totals'!U70</f>
        <v>0</v>
      </c>
      <c r="H47" s="16">
        <f>'Monthly Totals'!B70</f>
        <v>0</v>
      </c>
      <c r="I47" s="16">
        <f>'Monthly Totals'!X70</f>
        <v>0</v>
      </c>
      <c r="J47" s="16">
        <f>'Monthly Totals'!AA70</f>
        <v>0</v>
      </c>
      <c r="K47" s="16">
        <f>'Monthly Totals'!AD70</f>
        <v>0</v>
      </c>
      <c r="L47" s="16">
        <f>'Monthly Totals'!AG70</f>
        <v>0</v>
      </c>
      <c r="M47" s="16">
        <f>'Monthly Totals'!AJ70</f>
        <v>0</v>
      </c>
    </row>
    <row r="48" spans="1:13" x14ac:dyDescent="0.25">
      <c r="A48" s="146">
        <v>43422</v>
      </c>
      <c r="B48" s="16">
        <f>'Monthly Totals'!F71</f>
        <v>0</v>
      </c>
      <c r="C48" s="16">
        <f>'Monthly Totals'!O71</f>
        <v>0</v>
      </c>
      <c r="D48" s="16">
        <f>'Monthly Totals'!I71</f>
        <v>0</v>
      </c>
      <c r="E48" s="16">
        <f>'Monthly Totals'!R71</f>
        <v>0</v>
      </c>
      <c r="F48" s="16">
        <f>'Monthly Totals'!L71</f>
        <v>0</v>
      </c>
      <c r="G48" s="16">
        <f>'Monthly Totals'!U71</f>
        <v>0</v>
      </c>
      <c r="H48" s="16">
        <f>'Monthly Totals'!B71</f>
        <v>0</v>
      </c>
      <c r="I48" s="16">
        <f>'Monthly Totals'!X71</f>
        <v>0</v>
      </c>
      <c r="J48" s="16">
        <f>'Monthly Totals'!AA71</f>
        <v>0</v>
      </c>
      <c r="K48" s="16">
        <f>'Monthly Totals'!AD71</f>
        <v>0</v>
      </c>
      <c r="L48" s="16">
        <f>'Monthly Totals'!AG71</f>
        <v>0</v>
      </c>
      <c r="M48" s="16">
        <f>'Monthly Totals'!AJ71</f>
        <v>0</v>
      </c>
    </row>
    <row r="49" spans="1:13" x14ac:dyDescent="0.25">
      <c r="A49" s="146">
        <v>43429</v>
      </c>
      <c r="B49" s="16">
        <f>'Monthly Totals'!F73</f>
        <v>0</v>
      </c>
      <c r="C49" s="16">
        <f>'Monthly Totals'!O73</f>
        <v>0</v>
      </c>
      <c r="D49" s="16">
        <f>'Monthly Totals'!I73</f>
        <v>0</v>
      </c>
      <c r="E49" s="16">
        <f>'Monthly Totals'!R73</f>
        <v>0</v>
      </c>
      <c r="F49" s="16">
        <f>'Monthly Totals'!L73</f>
        <v>0</v>
      </c>
      <c r="G49" s="16">
        <f>'Monthly Totals'!U73</f>
        <v>0</v>
      </c>
      <c r="H49" s="16">
        <f>'Monthly Totals'!B73</f>
        <v>0</v>
      </c>
      <c r="I49" s="16">
        <f>'Monthly Totals'!X73</f>
        <v>0</v>
      </c>
      <c r="J49" s="16">
        <f>'Monthly Totals'!AA73</f>
        <v>0</v>
      </c>
      <c r="K49" s="16">
        <f>'Monthly Totals'!AD73</f>
        <v>0</v>
      </c>
      <c r="L49" s="16">
        <f>'Monthly Totals'!AG73</f>
        <v>0</v>
      </c>
      <c r="M49" s="16">
        <f>'Monthly Totals'!AJ73</f>
        <v>0</v>
      </c>
    </row>
    <row r="50" spans="1:13" x14ac:dyDescent="0.25">
      <c r="A50" s="146">
        <v>43436</v>
      </c>
      <c r="B50" s="16">
        <f>'Monthly Totals'!F76</f>
        <v>0</v>
      </c>
      <c r="C50" s="16">
        <f>'Monthly Totals'!O76</f>
        <v>0</v>
      </c>
      <c r="D50" s="16">
        <f>'Monthly Totals'!I76</f>
        <v>0</v>
      </c>
      <c r="E50" s="16">
        <f>'Monthly Totals'!R76</f>
        <v>0</v>
      </c>
      <c r="F50" s="16">
        <f>'Monthly Totals'!L76</f>
        <v>0</v>
      </c>
      <c r="G50" s="16">
        <f>'Monthly Totals'!U76</f>
        <v>0</v>
      </c>
      <c r="H50" s="16">
        <f>'Monthly Totals'!B76</f>
        <v>0</v>
      </c>
      <c r="I50" s="16">
        <f>'Monthly Totals'!X76</f>
        <v>0</v>
      </c>
      <c r="J50" s="16">
        <f>'Monthly Totals'!AA76</f>
        <v>0</v>
      </c>
      <c r="K50" s="16">
        <f>'Monthly Totals'!AD76</f>
        <v>0</v>
      </c>
      <c r="L50" s="16">
        <f>'Monthly Totals'!AG76</f>
        <v>0</v>
      </c>
      <c r="M50" s="16">
        <f>'Monthly Totals'!AJ76</f>
        <v>0</v>
      </c>
    </row>
    <row r="51" spans="1:13" x14ac:dyDescent="0.25">
      <c r="A51" s="146">
        <v>43443</v>
      </c>
      <c r="B51" s="16">
        <f>'Monthly Totals'!F77</f>
        <v>0</v>
      </c>
      <c r="C51" s="16">
        <f>'Monthly Totals'!O77</f>
        <v>0</v>
      </c>
      <c r="D51" s="16">
        <f>'Monthly Totals'!I77</f>
        <v>0</v>
      </c>
      <c r="E51" s="16">
        <f>'Monthly Totals'!R77</f>
        <v>0</v>
      </c>
      <c r="F51" s="16">
        <f>'Monthly Totals'!L77</f>
        <v>0</v>
      </c>
      <c r="G51" s="16">
        <f>'Monthly Totals'!U77</f>
        <v>0</v>
      </c>
      <c r="H51" s="16">
        <f>'Monthly Totals'!B77</f>
        <v>0</v>
      </c>
      <c r="I51" s="16">
        <f>'Monthly Totals'!X77</f>
        <v>0</v>
      </c>
      <c r="J51" s="16">
        <f>'Monthly Totals'!AA77</f>
        <v>0</v>
      </c>
      <c r="K51" s="16">
        <f>'Monthly Totals'!AD77</f>
        <v>0</v>
      </c>
      <c r="L51" s="16">
        <f>'Monthly Totals'!AG77</f>
        <v>0</v>
      </c>
      <c r="M51" s="16">
        <f>'Monthly Totals'!AJ77</f>
        <v>0</v>
      </c>
    </row>
    <row r="52" spans="1:13" x14ac:dyDescent="0.25">
      <c r="A52" s="146">
        <v>43450</v>
      </c>
      <c r="B52" s="16">
        <f>'Monthly Totals'!F78</f>
        <v>0</v>
      </c>
      <c r="C52" s="16">
        <f>'Monthly Totals'!O78</f>
        <v>0</v>
      </c>
      <c r="D52" s="16">
        <f>'Monthly Totals'!I78</f>
        <v>0</v>
      </c>
      <c r="E52" s="16">
        <f>'Monthly Totals'!R78</f>
        <v>0</v>
      </c>
      <c r="F52" s="16">
        <f>'Monthly Totals'!L78</f>
        <v>0</v>
      </c>
      <c r="G52" s="16">
        <f>'Monthly Totals'!U78</f>
        <v>0</v>
      </c>
      <c r="H52" s="16">
        <f>'Monthly Totals'!B78</f>
        <v>0</v>
      </c>
      <c r="I52" s="16">
        <f>'Monthly Totals'!X78</f>
        <v>0</v>
      </c>
      <c r="J52" s="16">
        <f>'Monthly Totals'!AA78</f>
        <v>0</v>
      </c>
      <c r="K52" s="16">
        <f>'Monthly Totals'!AD78</f>
        <v>0</v>
      </c>
      <c r="L52" s="16">
        <f>'Monthly Totals'!AG78</f>
        <v>0</v>
      </c>
      <c r="M52" s="16">
        <f>'Monthly Totals'!AJ78</f>
        <v>0</v>
      </c>
    </row>
    <row r="53" spans="1:13" x14ac:dyDescent="0.25">
      <c r="A53" s="146">
        <v>43457</v>
      </c>
      <c r="B53" s="16">
        <f>'Monthly Totals'!F79</f>
        <v>0</v>
      </c>
      <c r="C53" s="16">
        <f>'Monthly Totals'!O79</f>
        <v>0</v>
      </c>
      <c r="D53" s="16">
        <f>'Monthly Totals'!I79</f>
        <v>0</v>
      </c>
      <c r="E53" s="16">
        <f>'Monthly Totals'!R79</f>
        <v>0</v>
      </c>
      <c r="F53" s="16">
        <f>'Monthly Totals'!L79</f>
        <v>0</v>
      </c>
      <c r="G53" s="16">
        <f>'Monthly Totals'!U79</f>
        <v>0</v>
      </c>
      <c r="H53" s="16">
        <f>'Monthly Totals'!B79</f>
        <v>0</v>
      </c>
      <c r="I53" s="16">
        <f>'Monthly Totals'!X79</f>
        <v>0</v>
      </c>
      <c r="J53" s="16">
        <f>'Monthly Totals'!AA79</f>
        <v>0</v>
      </c>
      <c r="K53" s="16">
        <f>'Monthly Totals'!AD79</f>
        <v>0</v>
      </c>
      <c r="L53" s="16">
        <f>'Monthly Totals'!AG79</f>
        <v>0</v>
      </c>
      <c r="M53" s="16">
        <f>'Monthly Totals'!AJ79</f>
        <v>0</v>
      </c>
    </row>
    <row r="54" spans="1:13" x14ac:dyDescent="0.25">
      <c r="A54" s="146">
        <v>43464</v>
      </c>
      <c r="B54" s="16" t="e">
        <f>'Monthly Totals'!#REF!</f>
        <v>#REF!</v>
      </c>
      <c r="C54" s="16" t="e">
        <f>'Monthly Totals'!#REF!</f>
        <v>#REF!</v>
      </c>
      <c r="D54" s="16" t="e">
        <f>'Monthly Totals'!#REF!</f>
        <v>#REF!</v>
      </c>
      <c r="E54" s="16" t="e">
        <f>'Monthly Totals'!#REF!</f>
        <v>#REF!</v>
      </c>
      <c r="F54" s="16" t="e">
        <f>'Monthly Totals'!#REF!</f>
        <v>#REF!</v>
      </c>
      <c r="G54" s="16" t="e">
        <f>'Monthly Totals'!#REF!</f>
        <v>#REF!</v>
      </c>
      <c r="H54" s="16" t="e">
        <f>'Monthly Totals'!#REF!</f>
        <v>#REF!</v>
      </c>
      <c r="I54" s="16" t="e">
        <f>'Monthly Totals'!#REF!</f>
        <v>#REF!</v>
      </c>
      <c r="J54" s="16" t="e">
        <f>'Monthly Totals'!#REF!</f>
        <v>#REF!</v>
      </c>
      <c r="K54" s="16" t="e">
        <f>'Monthly Totals'!#REF!</f>
        <v>#REF!</v>
      </c>
      <c r="L54" s="16" t="e">
        <f>'Monthly Totals'!#REF!</f>
        <v>#REF!</v>
      </c>
      <c r="M54" s="16" t="e">
        <f>'Monthly Totals'!#REF!</f>
        <v>#REF!</v>
      </c>
    </row>
  </sheetData>
  <mergeCells count="3">
    <mergeCell ref="B1:C1"/>
    <mergeCell ref="D1:E1"/>
    <mergeCell ref="F1: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A79" zoomScale="69" zoomScaleNormal="69" workbookViewId="0">
      <selection activeCell="AH38" sqref="AH3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workbookViewId="0">
      <pane ySplit="1" topLeftCell="A2" activePane="bottomLeft" state="frozen"/>
      <selection pane="bottomLeft" activeCell="H12" sqref="H12"/>
    </sheetView>
  </sheetViews>
  <sheetFormatPr defaultRowHeight="15" x14ac:dyDescent="0.25"/>
  <cols>
    <col min="1" max="1" width="10.7109375" style="10" bestFit="1" customWidth="1"/>
    <col min="2" max="2" width="9.85546875" style="10" bestFit="1" customWidth="1"/>
    <col min="3" max="3" width="15.7109375" style="10" customWidth="1"/>
    <col min="4" max="4" width="16" style="10" customWidth="1"/>
    <col min="5" max="8" width="9.140625" style="10"/>
    <col min="9" max="9" width="13.42578125" style="10" hidden="1" customWidth="1"/>
    <col min="10" max="10" width="9.140625" style="10" customWidth="1"/>
    <col min="11" max="11" width="19.140625" style="10" hidden="1" customWidth="1"/>
    <col min="12" max="16384" width="9.140625" style="10"/>
  </cols>
  <sheetData>
    <row r="1" spans="1:11" x14ac:dyDescent="0.25">
      <c r="A1" s="9" t="s">
        <v>1</v>
      </c>
      <c r="B1" s="9" t="s">
        <v>10</v>
      </c>
      <c r="C1" s="9" t="s">
        <v>22</v>
      </c>
      <c r="D1" s="9" t="s">
        <v>23</v>
      </c>
    </row>
    <row r="2" spans="1:11" x14ac:dyDescent="0.25">
      <c r="A2" s="12">
        <v>42741</v>
      </c>
      <c r="B2" s="11">
        <v>6367</v>
      </c>
      <c r="C2" s="11" t="s">
        <v>3</v>
      </c>
      <c r="D2" s="11" t="s">
        <v>39</v>
      </c>
      <c r="I2" s="10" t="s">
        <v>3</v>
      </c>
    </row>
    <row r="3" spans="1:11" x14ac:dyDescent="0.25">
      <c r="A3" s="12">
        <v>42741</v>
      </c>
      <c r="B3" s="11">
        <v>326</v>
      </c>
      <c r="C3" s="11" t="s">
        <v>5</v>
      </c>
      <c r="D3" s="11" t="s">
        <v>40</v>
      </c>
      <c r="I3" s="10" t="s">
        <v>5</v>
      </c>
      <c r="K3" s="10" t="s">
        <v>39</v>
      </c>
    </row>
    <row r="4" spans="1:11" x14ac:dyDescent="0.25">
      <c r="A4" s="12">
        <v>42741</v>
      </c>
      <c r="B4" s="11">
        <v>101</v>
      </c>
      <c r="C4" s="11" t="s">
        <v>5</v>
      </c>
      <c r="D4" s="11" t="s">
        <v>41</v>
      </c>
      <c r="I4" s="10" t="s">
        <v>11</v>
      </c>
      <c r="K4" s="10" t="s">
        <v>40</v>
      </c>
    </row>
    <row r="5" spans="1:11" x14ac:dyDescent="0.25">
      <c r="A5" s="12">
        <v>42741</v>
      </c>
      <c r="B5" s="11">
        <v>3486</v>
      </c>
      <c r="C5" s="11" t="s">
        <v>5</v>
      </c>
      <c r="D5" s="11" t="s">
        <v>39</v>
      </c>
      <c r="I5" s="10" t="s">
        <v>2</v>
      </c>
      <c r="K5" s="10" t="s">
        <v>41</v>
      </c>
    </row>
    <row r="6" spans="1:11" x14ac:dyDescent="0.25">
      <c r="A6" s="12">
        <v>42741</v>
      </c>
      <c r="B6" s="11">
        <v>349</v>
      </c>
      <c r="C6" s="11" t="s">
        <v>11</v>
      </c>
      <c r="D6" s="11" t="s">
        <v>40</v>
      </c>
      <c r="I6" s="10" t="s">
        <v>6</v>
      </c>
    </row>
    <row r="7" spans="1:11" x14ac:dyDescent="0.25">
      <c r="A7" s="12">
        <v>42741</v>
      </c>
      <c r="B7" s="5">
        <v>67</v>
      </c>
      <c r="C7" s="11" t="s">
        <v>11</v>
      </c>
      <c r="D7" s="11" t="s">
        <v>41</v>
      </c>
      <c r="I7" s="10" t="s">
        <v>7</v>
      </c>
    </row>
    <row r="8" spans="1:11" x14ac:dyDescent="0.25">
      <c r="A8" s="12">
        <v>42741</v>
      </c>
      <c r="B8" s="11">
        <v>1070</v>
      </c>
      <c r="C8" s="11" t="s">
        <v>11</v>
      </c>
      <c r="D8" s="11" t="s">
        <v>39</v>
      </c>
      <c r="I8" s="10" t="s">
        <v>9</v>
      </c>
    </row>
    <row r="9" spans="1:11" x14ac:dyDescent="0.25">
      <c r="A9" s="12">
        <v>42741</v>
      </c>
      <c r="B9" s="11">
        <v>743</v>
      </c>
      <c r="C9" s="11" t="s">
        <v>2</v>
      </c>
      <c r="D9" s="11" t="s">
        <v>39</v>
      </c>
      <c r="I9" s="10" t="s">
        <v>12</v>
      </c>
    </row>
    <row r="10" spans="1:11" x14ac:dyDescent="0.25">
      <c r="A10" s="12">
        <v>42741</v>
      </c>
      <c r="B10" s="11">
        <v>662</v>
      </c>
      <c r="C10" s="11" t="s">
        <v>6</v>
      </c>
      <c r="D10" s="11" t="s">
        <v>39</v>
      </c>
      <c r="I10" s="10" t="s">
        <v>8</v>
      </c>
    </row>
    <row r="11" spans="1:11" x14ac:dyDescent="0.25">
      <c r="A11" s="12">
        <v>42741</v>
      </c>
      <c r="B11" s="11">
        <v>338</v>
      </c>
      <c r="C11" s="11" t="s">
        <v>7</v>
      </c>
      <c r="D11" s="11" t="s">
        <v>39</v>
      </c>
    </row>
    <row r="12" spans="1:11" x14ac:dyDescent="0.25">
      <c r="A12" s="12">
        <v>42741</v>
      </c>
      <c r="B12" s="11">
        <v>500</v>
      </c>
      <c r="C12" s="11" t="s">
        <v>9</v>
      </c>
      <c r="D12" s="11" t="s">
        <v>39</v>
      </c>
    </row>
    <row r="13" spans="1:11" x14ac:dyDescent="0.25">
      <c r="A13" s="12">
        <v>42741</v>
      </c>
      <c r="B13" s="11">
        <v>38</v>
      </c>
      <c r="C13" s="11" t="s">
        <v>12</v>
      </c>
      <c r="D13" s="11" t="s">
        <v>39</v>
      </c>
    </row>
    <row r="14" spans="1:11" x14ac:dyDescent="0.25">
      <c r="A14" s="12">
        <v>42741</v>
      </c>
      <c r="B14" s="11">
        <v>6869</v>
      </c>
      <c r="C14" s="11" t="s">
        <v>8</v>
      </c>
      <c r="D14" s="11" t="s">
        <v>39</v>
      </c>
    </row>
    <row r="15" spans="1:11" x14ac:dyDescent="0.25">
      <c r="A15" s="12">
        <v>42748</v>
      </c>
      <c r="B15" s="11">
        <v>6409</v>
      </c>
      <c r="C15" s="11" t="s">
        <v>3</v>
      </c>
      <c r="D15" s="11" t="s">
        <v>39</v>
      </c>
    </row>
    <row r="16" spans="1:11" x14ac:dyDescent="0.25">
      <c r="A16" s="12">
        <v>42748</v>
      </c>
      <c r="B16" s="11">
        <v>324</v>
      </c>
      <c r="C16" s="11" t="s">
        <v>5</v>
      </c>
      <c r="D16" s="11" t="s">
        <v>40</v>
      </c>
    </row>
    <row r="17" spans="1:4" x14ac:dyDescent="0.25">
      <c r="A17" s="12">
        <v>42748</v>
      </c>
      <c r="B17" s="11">
        <v>100</v>
      </c>
      <c r="C17" s="11" t="s">
        <v>5</v>
      </c>
      <c r="D17" s="11" t="s">
        <v>41</v>
      </c>
    </row>
    <row r="18" spans="1:4" x14ac:dyDescent="0.25">
      <c r="A18" s="12">
        <v>42748</v>
      </c>
      <c r="B18" s="11">
        <v>3504</v>
      </c>
      <c r="C18" s="11" t="s">
        <v>5</v>
      </c>
      <c r="D18" s="11" t="s">
        <v>39</v>
      </c>
    </row>
    <row r="19" spans="1:4" x14ac:dyDescent="0.25">
      <c r="A19" s="12">
        <v>42748</v>
      </c>
      <c r="B19" s="11">
        <v>348</v>
      </c>
      <c r="C19" s="11" t="s">
        <v>11</v>
      </c>
      <c r="D19" s="11" t="s">
        <v>40</v>
      </c>
    </row>
    <row r="20" spans="1:4" x14ac:dyDescent="0.25">
      <c r="A20" s="12">
        <v>42748</v>
      </c>
      <c r="B20" s="5">
        <v>67</v>
      </c>
      <c r="C20" s="11" t="s">
        <v>11</v>
      </c>
      <c r="D20" s="11" t="s">
        <v>41</v>
      </c>
    </row>
    <row r="21" spans="1:4" x14ac:dyDescent="0.25">
      <c r="A21" s="12">
        <v>42748</v>
      </c>
      <c r="B21" s="11">
        <v>1082</v>
      </c>
      <c r="C21" s="11" t="s">
        <v>11</v>
      </c>
      <c r="D21" s="11" t="s">
        <v>39</v>
      </c>
    </row>
    <row r="22" spans="1:4" x14ac:dyDescent="0.25">
      <c r="A22" s="12">
        <v>42748</v>
      </c>
      <c r="B22" s="11">
        <v>744</v>
      </c>
      <c r="C22" s="11" t="s">
        <v>2</v>
      </c>
      <c r="D22" s="11" t="s">
        <v>39</v>
      </c>
    </row>
    <row r="23" spans="1:4" x14ac:dyDescent="0.25">
      <c r="A23" s="12">
        <v>42748</v>
      </c>
      <c r="B23" s="11">
        <v>662</v>
      </c>
      <c r="C23" s="11" t="s">
        <v>6</v>
      </c>
      <c r="D23" s="11" t="s">
        <v>39</v>
      </c>
    </row>
    <row r="24" spans="1:4" x14ac:dyDescent="0.25">
      <c r="A24" s="12">
        <v>42748</v>
      </c>
      <c r="B24" s="11">
        <v>338</v>
      </c>
      <c r="C24" s="11" t="s">
        <v>7</v>
      </c>
      <c r="D24" s="11" t="s">
        <v>39</v>
      </c>
    </row>
    <row r="25" spans="1:4" x14ac:dyDescent="0.25">
      <c r="A25" s="12">
        <v>42748</v>
      </c>
      <c r="B25" s="11">
        <v>500</v>
      </c>
      <c r="C25" s="11" t="s">
        <v>9</v>
      </c>
      <c r="D25" s="11" t="s">
        <v>39</v>
      </c>
    </row>
    <row r="26" spans="1:4" x14ac:dyDescent="0.25">
      <c r="A26" s="12">
        <v>42748</v>
      </c>
      <c r="B26" s="11">
        <v>39</v>
      </c>
      <c r="C26" s="11" t="s">
        <v>12</v>
      </c>
      <c r="D26" s="11" t="s">
        <v>39</v>
      </c>
    </row>
    <row r="27" spans="1:4" x14ac:dyDescent="0.25">
      <c r="A27" s="12">
        <v>42748</v>
      </c>
      <c r="B27" s="11">
        <v>6875</v>
      </c>
      <c r="C27" s="11" t="s">
        <v>8</v>
      </c>
      <c r="D27" s="11" t="s">
        <v>39</v>
      </c>
    </row>
    <row r="28" spans="1:4" x14ac:dyDescent="0.25">
      <c r="A28" s="12">
        <v>42755</v>
      </c>
      <c r="B28" s="11">
        <v>6435</v>
      </c>
      <c r="C28" s="11" t="s">
        <v>3</v>
      </c>
      <c r="D28" s="11" t="s">
        <v>39</v>
      </c>
    </row>
    <row r="29" spans="1:4" x14ac:dyDescent="0.25">
      <c r="A29" s="12">
        <v>42755</v>
      </c>
      <c r="B29" s="11">
        <v>323</v>
      </c>
      <c r="C29" s="11" t="s">
        <v>5</v>
      </c>
      <c r="D29" s="11" t="s">
        <v>40</v>
      </c>
    </row>
    <row r="30" spans="1:4" x14ac:dyDescent="0.25">
      <c r="A30" s="12">
        <v>42755</v>
      </c>
      <c r="B30" s="11">
        <v>100</v>
      </c>
      <c r="C30" s="11" t="s">
        <v>5</v>
      </c>
      <c r="D30" s="11" t="s">
        <v>41</v>
      </c>
    </row>
    <row r="31" spans="1:4" x14ac:dyDescent="0.25">
      <c r="A31" s="12">
        <v>42755</v>
      </c>
      <c r="B31" s="11">
        <v>3540</v>
      </c>
      <c r="C31" s="11" t="s">
        <v>5</v>
      </c>
      <c r="D31" s="11" t="s">
        <v>39</v>
      </c>
    </row>
    <row r="32" spans="1:4" x14ac:dyDescent="0.25">
      <c r="A32" s="12">
        <v>42755</v>
      </c>
      <c r="B32" s="11">
        <v>349</v>
      </c>
      <c r="C32" s="11" t="s">
        <v>11</v>
      </c>
      <c r="D32" s="11" t="s">
        <v>40</v>
      </c>
    </row>
    <row r="33" spans="1:4" x14ac:dyDescent="0.25">
      <c r="A33" s="12">
        <v>42755</v>
      </c>
      <c r="B33" s="6">
        <v>66</v>
      </c>
      <c r="C33" s="11" t="s">
        <v>11</v>
      </c>
      <c r="D33" s="11" t="s">
        <v>41</v>
      </c>
    </row>
    <row r="34" spans="1:4" x14ac:dyDescent="0.25">
      <c r="A34" s="12">
        <v>42755</v>
      </c>
      <c r="B34" s="11">
        <v>1088</v>
      </c>
      <c r="C34" s="11" t="s">
        <v>11</v>
      </c>
      <c r="D34" s="11" t="s">
        <v>39</v>
      </c>
    </row>
    <row r="35" spans="1:4" x14ac:dyDescent="0.25">
      <c r="A35" s="12">
        <v>42755</v>
      </c>
      <c r="B35" s="11">
        <v>749</v>
      </c>
      <c r="C35" s="11" t="s">
        <v>2</v>
      </c>
      <c r="D35" s="11" t="s">
        <v>39</v>
      </c>
    </row>
    <row r="36" spans="1:4" x14ac:dyDescent="0.25">
      <c r="A36" s="12">
        <v>42755</v>
      </c>
      <c r="B36" s="11">
        <v>661</v>
      </c>
      <c r="C36" s="11" t="s">
        <v>6</v>
      </c>
      <c r="D36" s="11" t="s">
        <v>39</v>
      </c>
    </row>
    <row r="37" spans="1:4" x14ac:dyDescent="0.25">
      <c r="A37" s="12">
        <v>42755</v>
      </c>
      <c r="B37" s="11">
        <v>338</v>
      </c>
      <c r="C37" s="11" t="s">
        <v>7</v>
      </c>
      <c r="D37" s="11" t="s">
        <v>39</v>
      </c>
    </row>
    <row r="38" spans="1:4" x14ac:dyDescent="0.25">
      <c r="A38" s="12">
        <v>42755</v>
      </c>
      <c r="B38" s="11">
        <v>500</v>
      </c>
      <c r="C38" s="11" t="s">
        <v>9</v>
      </c>
      <c r="D38" s="11" t="s">
        <v>39</v>
      </c>
    </row>
    <row r="39" spans="1:4" x14ac:dyDescent="0.25">
      <c r="A39" s="12">
        <v>42755</v>
      </c>
      <c r="B39" s="11">
        <v>41</v>
      </c>
      <c r="C39" s="11" t="s">
        <v>12</v>
      </c>
      <c r="D39" s="11" t="s">
        <v>39</v>
      </c>
    </row>
    <row r="40" spans="1:4" x14ac:dyDescent="0.25">
      <c r="A40" s="12">
        <v>42755</v>
      </c>
      <c r="B40" s="11">
        <v>6889</v>
      </c>
      <c r="C40" s="11" t="s">
        <v>8</v>
      </c>
      <c r="D40" s="11" t="s">
        <v>39</v>
      </c>
    </row>
    <row r="41" spans="1:4" x14ac:dyDescent="0.25">
      <c r="A41" s="12">
        <v>42762</v>
      </c>
      <c r="B41" s="11">
        <v>6435</v>
      </c>
      <c r="C41" s="11" t="s">
        <v>3</v>
      </c>
      <c r="D41" s="11" t="s">
        <v>39</v>
      </c>
    </row>
    <row r="42" spans="1:4" x14ac:dyDescent="0.25">
      <c r="A42" s="12">
        <v>42762</v>
      </c>
      <c r="B42" s="11">
        <v>326</v>
      </c>
      <c r="C42" s="11" t="s">
        <v>5</v>
      </c>
      <c r="D42" s="11" t="s">
        <v>40</v>
      </c>
    </row>
    <row r="43" spans="1:4" x14ac:dyDescent="0.25">
      <c r="A43" s="12">
        <v>42762</v>
      </c>
      <c r="B43" s="11">
        <v>97</v>
      </c>
      <c r="C43" s="11" t="s">
        <v>5</v>
      </c>
      <c r="D43" s="11" t="s">
        <v>41</v>
      </c>
    </row>
    <row r="44" spans="1:4" x14ac:dyDescent="0.25">
      <c r="A44" s="12">
        <v>42762</v>
      </c>
      <c r="B44" s="11">
        <v>3564</v>
      </c>
      <c r="C44" s="11" t="s">
        <v>5</v>
      </c>
      <c r="D44" s="11" t="s">
        <v>39</v>
      </c>
    </row>
    <row r="45" spans="1:4" x14ac:dyDescent="0.25">
      <c r="A45" s="12">
        <v>42762</v>
      </c>
      <c r="B45" s="11">
        <v>349</v>
      </c>
      <c r="C45" s="11" t="s">
        <v>11</v>
      </c>
      <c r="D45" s="11" t="s">
        <v>40</v>
      </c>
    </row>
    <row r="46" spans="1:4" x14ac:dyDescent="0.25">
      <c r="A46" s="12">
        <v>42762</v>
      </c>
      <c r="B46" s="6">
        <v>66</v>
      </c>
      <c r="C46" s="11" t="s">
        <v>11</v>
      </c>
      <c r="D46" s="11" t="s">
        <v>41</v>
      </c>
    </row>
    <row r="47" spans="1:4" x14ac:dyDescent="0.25">
      <c r="A47" s="12">
        <v>42762</v>
      </c>
      <c r="B47" s="11">
        <v>1104</v>
      </c>
      <c r="C47" s="11" t="s">
        <v>11</v>
      </c>
      <c r="D47" s="11" t="s">
        <v>39</v>
      </c>
    </row>
    <row r="48" spans="1:4" x14ac:dyDescent="0.25">
      <c r="A48" s="12">
        <v>42762</v>
      </c>
      <c r="B48" s="11">
        <v>749</v>
      </c>
      <c r="C48" s="11" t="s">
        <v>2</v>
      </c>
      <c r="D48" s="11" t="s">
        <v>39</v>
      </c>
    </row>
    <row r="49" spans="1:4" x14ac:dyDescent="0.25">
      <c r="A49" s="12">
        <v>42762</v>
      </c>
      <c r="B49" s="11">
        <v>666</v>
      </c>
      <c r="C49" s="11" t="s">
        <v>6</v>
      </c>
      <c r="D49" s="11" t="s">
        <v>39</v>
      </c>
    </row>
    <row r="50" spans="1:4" x14ac:dyDescent="0.25">
      <c r="A50" s="12">
        <v>42762</v>
      </c>
      <c r="B50" s="11">
        <v>340</v>
      </c>
      <c r="C50" s="11" t="s">
        <v>7</v>
      </c>
      <c r="D50" s="11" t="s">
        <v>39</v>
      </c>
    </row>
    <row r="51" spans="1:4" x14ac:dyDescent="0.25">
      <c r="A51" s="12">
        <v>42762</v>
      </c>
      <c r="B51" s="11">
        <v>500</v>
      </c>
      <c r="C51" s="11" t="s">
        <v>9</v>
      </c>
      <c r="D51" s="11" t="s">
        <v>39</v>
      </c>
    </row>
    <row r="52" spans="1:4" x14ac:dyDescent="0.25">
      <c r="A52" s="12">
        <v>42762</v>
      </c>
      <c r="B52" s="11">
        <v>41</v>
      </c>
      <c r="C52" s="11" t="s">
        <v>12</v>
      </c>
      <c r="D52" s="11" t="s">
        <v>39</v>
      </c>
    </row>
    <row r="53" spans="1:4" x14ac:dyDescent="0.25">
      <c r="A53" s="12">
        <v>42762</v>
      </c>
      <c r="B53" s="11">
        <v>6905</v>
      </c>
      <c r="C53" s="11" t="s">
        <v>8</v>
      </c>
      <c r="D53" s="11" t="s">
        <v>39</v>
      </c>
    </row>
    <row r="54" spans="1:4" x14ac:dyDescent="0.25">
      <c r="A54" s="12">
        <v>42769</v>
      </c>
      <c r="B54" s="11">
        <v>6433</v>
      </c>
      <c r="C54" s="11" t="s">
        <v>3</v>
      </c>
      <c r="D54" s="11" t="s">
        <v>39</v>
      </c>
    </row>
    <row r="55" spans="1:4" x14ac:dyDescent="0.25">
      <c r="A55" s="12">
        <v>42769</v>
      </c>
      <c r="B55" s="11">
        <v>323</v>
      </c>
      <c r="C55" s="11" t="s">
        <v>5</v>
      </c>
      <c r="D55" s="11" t="s">
        <v>40</v>
      </c>
    </row>
    <row r="56" spans="1:4" x14ac:dyDescent="0.25">
      <c r="A56" s="12">
        <v>42769</v>
      </c>
      <c r="B56" s="11">
        <v>99</v>
      </c>
      <c r="C56" s="11" t="s">
        <v>5</v>
      </c>
      <c r="D56" s="11" t="s">
        <v>41</v>
      </c>
    </row>
    <row r="57" spans="1:4" x14ac:dyDescent="0.25">
      <c r="A57" s="12">
        <v>42769</v>
      </c>
      <c r="B57" s="11">
        <v>3569</v>
      </c>
      <c r="C57" s="11" t="s">
        <v>5</v>
      </c>
      <c r="D57" s="11" t="s">
        <v>39</v>
      </c>
    </row>
    <row r="58" spans="1:4" x14ac:dyDescent="0.25">
      <c r="A58" s="12">
        <v>42769</v>
      </c>
      <c r="B58" s="11">
        <v>349</v>
      </c>
      <c r="C58" s="11" t="s">
        <v>11</v>
      </c>
      <c r="D58" s="11" t="s">
        <v>40</v>
      </c>
    </row>
    <row r="59" spans="1:4" x14ac:dyDescent="0.25">
      <c r="A59" s="12">
        <v>42769</v>
      </c>
      <c r="B59" s="6">
        <v>67</v>
      </c>
      <c r="C59" s="11" t="s">
        <v>11</v>
      </c>
      <c r="D59" s="11" t="s">
        <v>41</v>
      </c>
    </row>
    <row r="60" spans="1:4" x14ac:dyDescent="0.25">
      <c r="A60" s="12">
        <v>42769</v>
      </c>
      <c r="B60" s="11">
        <v>1105</v>
      </c>
      <c r="C60" s="11" t="s">
        <v>11</v>
      </c>
      <c r="D60" s="11" t="s">
        <v>39</v>
      </c>
    </row>
    <row r="61" spans="1:4" x14ac:dyDescent="0.25">
      <c r="A61" s="12">
        <v>42769</v>
      </c>
      <c r="B61" s="11">
        <v>749</v>
      </c>
      <c r="C61" s="11" t="s">
        <v>2</v>
      </c>
      <c r="D61" s="11" t="s">
        <v>39</v>
      </c>
    </row>
    <row r="62" spans="1:4" x14ac:dyDescent="0.25">
      <c r="A62" s="12">
        <v>42769</v>
      </c>
      <c r="B62" s="11">
        <v>665</v>
      </c>
      <c r="C62" s="11" t="s">
        <v>6</v>
      </c>
      <c r="D62" s="11" t="s">
        <v>39</v>
      </c>
    </row>
    <row r="63" spans="1:4" x14ac:dyDescent="0.25">
      <c r="A63" s="12">
        <v>42769</v>
      </c>
      <c r="B63" s="10">
        <v>340</v>
      </c>
      <c r="C63" s="11" t="s">
        <v>7</v>
      </c>
      <c r="D63" s="11" t="s">
        <v>39</v>
      </c>
    </row>
    <row r="64" spans="1:4" x14ac:dyDescent="0.25">
      <c r="A64" s="12">
        <v>42769</v>
      </c>
      <c r="B64" s="11">
        <v>500</v>
      </c>
      <c r="C64" s="11" t="s">
        <v>9</v>
      </c>
      <c r="D64" s="11" t="s">
        <v>39</v>
      </c>
    </row>
    <row r="65" spans="1:4" x14ac:dyDescent="0.25">
      <c r="A65" s="12">
        <v>42769</v>
      </c>
      <c r="B65" s="11">
        <v>46</v>
      </c>
      <c r="C65" s="11" t="s">
        <v>12</v>
      </c>
      <c r="D65" s="11" t="s">
        <v>39</v>
      </c>
    </row>
    <row r="66" spans="1:4" x14ac:dyDescent="0.25">
      <c r="A66" s="12">
        <v>42769</v>
      </c>
      <c r="B66" s="11">
        <v>6912</v>
      </c>
      <c r="C66" s="11" t="s">
        <v>8</v>
      </c>
      <c r="D66" s="11" t="s">
        <v>39</v>
      </c>
    </row>
    <row r="67" spans="1:4" x14ac:dyDescent="0.25">
      <c r="A67" s="12">
        <v>42776</v>
      </c>
      <c r="B67" s="11"/>
      <c r="C67" s="11" t="s">
        <v>3</v>
      </c>
      <c r="D67" s="11" t="s">
        <v>39</v>
      </c>
    </row>
    <row r="68" spans="1:4" x14ac:dyDescent="0.25">
      <c r="A68" s="12">
        <v>42776</v>
      </c>
      <c r="B68" s="11"/>
      <c r="C68" s="11" t="s">
        <v>5</v>
      </c>
      <c r="D68" s="11" t="s">
        <v>40</v>
      </c>
    </row>
    <row r="69" spans="1:4" x14ac:dyDescent="0.25">
      <c r="A69" s="12">
        <v>42776</v>
      </c>
      <c r="B69" s="11"/>
      <c r="C69" s="11" t="s">
        <v>5</v>
      </c>
      <c r="D69" s="11" t="s">
        <v>41</v>
      </c>
    </row>
    <row r="70" spans="1:4" x14ac:dyDescent="0.25">
      <c r="A70" s="12">
        <v>42776</v>
      </c>
      <c r="B70" s="11"/>
      <c r="C70" s="11" t="s">
        <v>5</v>
      </c>
      <c r="D70" s="11" t="s">
        <v>39</v>
      </c>
    </row>
    <row r="71" spans="1:4" x14ac:dyDescent="0.25">
      <c r="A71" s="12">
        <v>42776</v>
      </c>
      <c r="B71" s="11"/>
      <c r="C71" s="11" t="s">
        <v>11</v>
      </c>
      <c r="D71" s="11" t="s">
        <v>40</v>
      </c>
    </row>
    <row r="72" spans="1:4" x14ac:dyDescent="0.25">
      <c r="A72" s="12">
        <v>42776</v>
      </c>
      <c r="B72" s="11"/>
      <c r="C72" s="11" t="s">
        <v>11</v>
      </c>
      <c r="D72" s="11" t="s">
        <v>41</v>
      </c>
    </row>
    <row r="73" spans="1:4" x14ac:dyDescent="0.25">
      <c r="A73" s="12">
        <v>42776</v>
      </c>
      <c r="B73" s="11"/>
      <c r="C73" s="11" t="s">
        <v>11</v>
      </c>
      <c r="D73" s="11" t="s">
        <v>39</v>
      </c>
    </row>
    <row r="74" spans="1:4" x14ac:dyDescent="0.25">
      <c r="A74" s="12">
        <v>42776</v>
      </c>
      <c r="B74" s="11"/>
      <c r="C74" s="11" t="s">
        <v>2</v>
      </c>
      <c r="D74" s="11" t="s">
        <v>39</v>
      </c>
    </row>
    <row r="75" spans="1:4" x14ac:dyDescent="0.25">
      <c r="A75" s="12">
        <v>42776</v>
      </c>
      <c r="B75" s="11"/>
      <c r="C75" s="11" t="s">
        <v>6</v>
      </c>
      <c r="D75" s="11" t="s">
        <v>39</v>
      </c>
    </row>
    <row r="76" spans="1:4" x14ac:dyDescent="0.25">
      <c r="A76" s="12">
        <v>42776</v>
      </c>
      <c r="B76" s="11"/>
      <c r="C76" s="11" t="s">
        <v>7</v>
      </c>
      <c r="D76" s="11" t="s">
        <v>39</v>
      </c>
    </row>
    <row r="77" spans="1:4" x14ac:dyDescent="0.25">
      <c r="A77" s="12">
        <v>42776</v>
      </c>
      <c r="B77" s="11"/>
      <c r="C77" s="11" t="s">
        <v>9</v>
      </c>
      <c r="D77" s="11" t="s">
        <v>39</v>
      </c>
    </row>
    <row r="78" spans="1:4" x14ac:dyDescent="0.25">
      <c r="A78" s="12">
        <v>42776</v>
      </c>
      <c r="B78" s="11"/>
      <c r="C78" s="11" t="s">
        <v>12</v>
      </c>
      <c r="D78" s="11" t="s">
        <v>39</v>
      </c>
    </row>
    <row r="79" spans="1:4" x14ac:dyDescent="0.25">
      <c r="A79" s="12">
        <v>42776</v>
      </c>
      <c r="B79" s="11"/>
      <c r="C79" s="11" t="s">
        <v>8</v>
      </c>
      <c r="D79" s="11" t="s">
        <v>39</v>
      </c>
    </row>
    <row r="80" spans="1:4" x14ac:dyDescent="0.25">
      <c r="A80" s="12">
        <v>42783</v>
      </c>
      <c r="B80" s="11"/>
      <c r="C80" s="11" t="s">
        <v>3</v>
      </c>
      <c r="D80" s="11" t="s">
        <v>39</v>
      </c>
    </row>
    <row r="81" spans="1:4" x14ac:dyDescent="0.25">
      <c r="A81" s="12">
        <v>42783</v>
      </c>
      <c r="B81" s="11"/>
      <c r="C81" s="11" t="s">
        <v>5</v>
      </c>
      <c r="D81" s="11" t="s">
        <v>40</v>
      </c>
    </row>
    <row r="82" spans="1:4" x14ac:dyDescent="0.25">
      <c r="A82" s="12">
        <v>42783</v>
      </c>
      <c r="B82" s="11"/>
      <c r="C82" s="11" t="s">
        <v>5</v>
      </c>
      <c r="D82" s="11" t="s">
        <v>41</v>
      </c>
    </row>
    <row r="83" spans="1:4" x14ac:dyDescent="0.25">
      <c r="A83" s="12">
        <v>42783</v>
      </c>
      <c r="B83" s="11"/>
      <c r="C83" s="11" t="s">
        <v>5</v>
      </c>
      <c r="D83" s="11" t="s">
        <v>39</v>
      </c>
    </row>
    <row r="84" spans="1:4" x14ac:dyDescent="0.25">
      <c r="A84" s="12">
        <v>42783</v>
      </c>
      <c r="B84" s="11"/>
      <c r="C84" s="11" t="s">
        <v>11</v>
      </c>
      <c r="D84" s="11" t="s">
        <v>40</v>
      </c>
    </row>
    <row r="85" spans="1:4" x14ac:dyDescent="0.25">
      <c r="A85" s="12">
        <v>42783</v>
      </c>
      <c r="B85" s="11"/>
      <c r="C85" s="11" t="s">
        <v>11</v>
      </c>
      <c r="D85" s="11" t="s">
        <v>41</v>
      </c>
    </row>
    <row r="86" spans="1:4" x14ac:dyDescent="0.25">
      <c r="A86" s="12">
        <v>42783</v>
      </c>
      <c r="B86" s="11"/>
      <c r="C86" s="11" t="s">
        <v>11</v>
      </c>
      <c r="D86" s="11" t="s">
        <v>39</v>
      </c>
    </row>
    <row r="87" spans="1:4" x14ac:dyDescent="0.25">
      <c r="A87" s="12">
        <v>42783</v>
      </c>
      <c r="B87" s="11"/>
      <c r="C87" s="11" t="s">
        <v>2</v>
      </c>
      <c r="D87" s="11" t="s">
        <v>39</v>
      </c>
    </row>
    <row r="88" spans="1:4" x14ac:dyDescent="0.25">
      <c r="A88" s="12">
        <v>42783</v>
      </c>
      <c r="B88" s="11"/>
      <c r="C88" s="11" t="s">
        <v>6</v>
      </c>
      <c r="D88" s="11" t="s">
        <v>39</v>
      </c>
    </row>
    <row r="89" spans="1:4" x14ac:dyDescent="0.25">
      <c r="A89" s="12">
        <v>42783</v>
      </c>
      <c r="B89" s="11"/>
      <c r="C89" s="11" t="s">
        <v>7</v>
      </c>
      <c r="D89" s="11" t="s">
        <v>39</v>
      </c>
    </row>
    <row r="90" spans="1:4" x14ac:dyDescent="0.25">
      <c r="A90" s="12">
        <v>42783</v>
      </c>
      <c r="B90" s="11"/>
      <c r="C90" s="11" t="s">
        <v>9</v>
      </c>
      <c r="D90" s="11" t="s">
        <v>39</v>
      </c>
    </row>
    <row r="91" spans="1:4" x14ac:dyDescent="0.25">
      <c r="A91" s="12">
        <v>42783</v>
      </c>
      <c r="B91" s="11"/>
      <c r="C91" s="11" t="s">
        <v>12</v>
      </c>
      <c r="D91" s="11" t="s">
        <v>39</v>
      </c>
    </row>
    <row r="92" spans="1:4" x14ac:dyDescent="0.25">
      <c r="A92" s="12">
        <v>42783</v>
      </c>
      <c r="B92" s="11"/>
      <c r="C92" s="11" t="s">
        <v>8</v>
      </c>
      <c r="D92" s="11" t="s">
        <v>39</v>
      </c>
    </row>
    <row r="93" spans="1:4" x14ac:dyDescent="0.25">
      <c r="A93" s="12">
        <v>42790</v>
      </c>
      <c r="B93" s="11"/>
      <c r="C93" s="11" t="s">
        <v>3</v>
      </c>
      <c r="D93" s="11" t="s">
        <v>39</v>
      </c>
    </row>
    <row r="94" spans="1:4" x14ac:dyDescent="0.25">
      <c r="A94" s="12">
        <v>42790</v>
      </c>
      <c r="B94" s="11"/>
      <c r="C94" s="11" t="s">
        <v>5</v>
      </c>
      <c r="D94" s="11" t="s">
        <v>40</v>
      </c>
    </row>
    <row r="95" spans="1:4" x14ac:dyDescent="0.25">
      <c r="A95" s="12">
        <v>42790</v>
      </c>
      <c r="B95" s="11"/>
      <c r="C95" s="11" t="s">
        <v>5</v>
      </c>
      <c r="D95" s="11" t="s">
        <v>41</v>
      </c>
    </row>
    <row r="96" spans="1:4" x14ac:dyDescent="0.25">
      <c r="A96" s="12">
        <v>42790</v>
      </c>
      <c r="B96" s="11"/>
      <c r="C96" s="11" t="s">
        <v>5</v>
      </c>
      <c r="D96" s="11" t="s">
        <v>39</v>
      </c>
    </row>
    <row r="97" spans="1:4" x14ac:dyDescent="0.25">
      <c r="A97" s="12">
        <v>42790</v>
      </c>
      <c r="B97" s="11"/>
      <c r="C97" s="11" t="s">
        <v>11</v>
      </c>
      <c r="D97" s="11" t="s">
        <v>40</v>
      </c>
    </row>
    <row r="98" spans="1:4" x14ac:dyDescent="0.25">
      <c r="A98" s="12">
        <v>42790</v>
      </c>
      <c r="B98" s="11"/>
      <c r="C98" s="11" t="s">
        <v>11</v>
      </c>
      <c r="D98" s="11" t="s">
        <v>41</v>
      </c>
    </row>
    <row r="99" spans="1:4" x14ac:dyDescent="0.25">
      <c r="A99" s="12">
        <v>42790</v>
      </c>
      <c r="B99" s="11"/>
      <c r="C99" s="11" t="s">
        <v>11</v>
      </c>
      <c r="D99" s="11" t="s">
        <v>39</v>
      </c>
    </row>
    <row r="100" spans="1:4" x14ac:dyDescent="0.25">
      <c r="A100" s="12">
        <v>42790</v>
      </c>
      <c r="B100" s="11"/>
      <c r="C100" s="11" t="s">
        <v>2</v>
      </c>
      <c r="D100" s="11" t="s">
        <v>39</v>
      </c>
    </row>
    <row r="101" spans="1:4" x14ac:dyDescent="0.25">
      <c r="A101" s="12">
        <v>42790</v>
      </c>
      <c r="B101" s="11"/>
      <c r="C101" s="11" t="s">
        <v>6</v>
      </c>
      <c r="D101" s="11" t="s">
        <v>39</v>
      </c>
    </row>
    <row r="102" spans="1:4" x14ac:dyDescent="0.25">
      <c r="A102" s="12">
        <v>42790</v>
      </c>
      <c r="B102" s="11"/>
      <c r="C102" s="11" t="s">
        <v>7</v>
      </c>
      <c r="D102" s="11" t="s">
        <v>39</v>
      </c>
    </row>
    <row r="103" spans="1:4" x14ac:dyDescent="0.25">
      <c r="A103" s="12">
        <v>42790</v>
      </c>
      <c r="B103" s="11"/>
      <c r="C103" s="11" t="s">
        <v>9</v>
      </c>
      <c r="D103" s="11" t="s">
        <v>39</v>
      </c>
    </row>
    <row r="104" spans="1:4" x14ac:dyDescent="0.25">
      <c r="A104" s="12">
        <v>42790</v>
      </c>
      <c r="B104" s="11"/>
      <c r="C104" s="11" t="s">
        <v>12</v>
      </c>
      <c r="D104" s="11" t="s">
        <v>39</v>
      </c>
    </row>
    <row r="105" spans="1:4" x14ac:dyDescent="0.25">
      <c r="A105" s="12">
        <v>42790</v>
      </c>
      <c r="B105" s="11"/>
      <c r="C105" s="11" t="s">
        <v>8</v>
      </c>
      <c r="D105" s="11" t="s">
        <v>39</v>
      </c>
    </row>
    <row r="106" spans="1:4" x14ac:dyDescent="0.25">
      <c r="A106" s="12">
        <v>42797</v>
      </c>
      <c r="B106" s="11"/>
      <c r="C106" s="11" t="s">
        <v>3</v>
      </c>
      <c r="D106" s="11" t="s">
        <v>39</v>
      </c>
    </row>
    <row r="107" spans="1:4" x14ac:dyDescent="0.25">
      <c r="A107" s="12">
        <v>42797</v>
      </c>
      <c r="B107" s="11"/>
      <c r="C107" s="11" t="s">
        <v>5</v>
      </c>
      <c r="D107" s="11" t="s">
        <v>40</v>
      </c>
    </row>
    <row r="108" spans="1:4" x14ac:dyDescent="0.25">
      <c r="A108" s="12">
        <v>42797</v>
      </c>
      <c r="B108" s="11"/>
      <c r="C108" s="11" t="s">
        <v>5</v>
      </c>
      <c r="D108" s="11" t="s">
        <v>41</v>
      </c>
    </row>
    <row r="109" spans="1:4" x14ac:dyDescent="0.25">
      <c r="A109" s="12">
        <v>42797</v>
      </c>
      <c r="B109" s="11"/>
      <c r="C109" s="11" t="s">
        <v>5</v>
      </c>
      <c r="D109" s="11" t="s">
        <v>39</v>
      </c>
    </row>
    <row r="110" spans="1:4" x14ac:dyDescent="0.25">
      <c r="A110" s="12">
        <v>42797</v>
      </c>
      <c r="B110" s="11"/>
      <c r="C110" s="11" t="s">
        <v>11</v>
      </c>
      <c r="D110" s="11" t="s">
        <v>40</v>
      </c>
    </row>
    <row r="111" spans="1:4" x14ac:dyDescent="0.25">
      <c r="A111" s="12">
        <v>42797</v>
      </c>
      <c r="B111" s="11"/>
      <c r="C111" s="11" t="s">
        <v>11</v>
      </c>
      <c r="D111" s="11" t="s">
        <v>41</v>
      </c>
    </row>
    <row r="112" spans="1:4" x14ac:dyDescent="0.25">
      <c r="A112" s="12">
        <v>42797</v>
      </c>
      <c r="B112" s="11"/>
      <c r="C112" s="11" t="s">
        <v>11</v>
      </c>
      <c r="D112" s="11" t="s">
        <v>39</v>
      </c>
    </row>
    <row r="113" spans="1:4" x14ac:dyDescent="0.25">
      <c r="A113" s="12">
        <v>42797</v>
      </c>
      <c r="B113" s="11"/>
      <c r="C113" s="11" t="s">
        <v>2</v>
      </c>
      <c r="D113" s="11" t="s">
        <v>39</v>
      </c>
    </row>
    <row r="114" spans="1:4" x14ac:dyDescent="0.25">
      <c r="A114" s="12">
        <v>42797</v>
      </c>
      <c r="B114" s="11"/>
      <c r="C114" s="11" t="s">
        <v>6</v>
      </c>
      <c r="D114" s="11" t="s">
        <v>39</v>
      </c>
    </row>
    <row r="115" spans="1:4" x14ac:dyDescent="0.25">
      <c r="A115" s="12">
        <v>42797</v>
      </c>
      <c r="B115" s="11"/>
      <c r="C115" s="11" t="s">
        <v>7</v>
      </c>
      <c r="D115" s="11" t="s">
        <v>39</v>
      </c>
    </row>
    <row r="116" spans="1:4" x14ac:dyDescent="0.25">
      <c r="A116" s="12">
        <v>42797</v>
      </c>
      <c r="B116" s="11"/>
      <c r="C116" s="11" t="s">
        <v>9</v>
      </c>
      <c r="D116" s="11" t="s">
        <v>39</v>
      </c>
    </row>
    <row r="117" spans="1:4" x14ac:dyDescent="0.25">
      <c r="A117" s="12">
        <v>42797</v>
      </c>
      <c r="B117" s="11"/>
      <c r="C117" s="11" t="s">
        <v>12</v>
      </c>
      <c r="D117" s="11" t="s">
        <v>39</v>
      </c>
    </row>
    <row r="118" spans="1:4" x14ac:dyDescent="0.25">
      <c r="A118" s="12">
        <v>42797</v>
      </c>
      <c r="B118" s="11"/>
      <c r="C118" s="11" t="s">
        <v>8</v>
      </c>
      <c r="D118" s="11" t="s">
        <v>39</v>
      </c>
    </row>
    <row r="119" spans="1:4" x14ac:dyDescent="0.25">
      <c r="A119" s="12">
        <v>42804</v>
      </c>
      <c r="B119" s="11"/>
      <c r="C119" s="11" t="s">
        <v>3</v>
      </c>
      <c r="D119" s="11" t="s">
        <v>39</v>
      </c>
    </row>
    <row r="120" spans="1:4" x14ac:dyDescent="0.25">
      <c r="A120" s="12">
        <v>42804</v>
      </c>
      <c r="B120" s="11"/>
      <c r="C120" s="11" t="s">
        <v>5</v>
      </c>
      <c r="D120" s="11" t="s">
        <v>40</v>
      </c>
    </row>
    <row r="121" spans="1:4" x14ac:dyDescent="0.25">
      <c r="A121" s="12">
        <v>42804</v>
      </c>
      <c r="B121" s="11"/>
      <c r="C121" s="11" t="s">
        <v>5</v>
      </c>
      <c r="D121" s="11" t="s">
        <v>41</v>
      </c>
    </row>
    <row r="122" spans="1:4" x14ac:dyDescent="0.25">
      <c r="A122" s="12">
        <v>42804</v>
      </c>
      <c r="B122" s="11"/>
      <c r="C122" s="11" t="s">
        <v>5</v>
      </c>
      <c r="D122" s="11" t="s">
        <v>39</v>
      </c>
    </row>
    <row r="123" spans="1:4" x14ac:dyDescent="0.25">
      <c r="A123" s="12">
        <v>42804</v>
      </c>
      <c r="B123" s="11"/>
      <c r="C123" s="11" t="s">
        <v>11</v>
      </c>
      <c r="D123" s="11" t="s">
        <v>40</v>
      </c>
    </row>
    <row r="124" spans="1:4" x14ac:dyDescent="0.25">
      <c r="A124" s="12">
        <v>42804</v>
      </c>
      <c r="B124" s="11"/>
      <c r="C124" s="11" t="s">
        <v>11</v>
      </c>
      <c r="D124" s="11" t="s">
        <v>41</v>
      </c>
    </row>
    <row r="125" spans="1:4" x14ac:dyDescent="0.25">
      <c r="A125" s="12">
        <v>42804</v>
      </c>
      <c r="B125" s="11"/>
      <c r="C125" s="11" t="s">
        <v>11</v>
      </c>
      <c r="D125" s="11" t="s">
        <v>39</v>
      </c>
    </row>
    <row r="126" spans="1:4" x14ac:dyDescent="0.25">
      <c r="A126" s="12">
        <v>42804</v>
      </c>
      <c r="B126" s="11"/>
      <c r="C126" s="11" t="s">
        <v>2</v>
      </c>
      <c r="D126" s="11" t="s">
        <v>39</v>
      </c>
    </row>
    <row r="127" spans="1:4" x14ac:dyDescent="0.25">
      <c r="A127" s="12">
        <v>42804</v>
      </c>
      <c r="B127" s="11"/>
      <c r="C127" s="11" t="s">
        <v>6</v>
      </c>
      <c r="D127" s="11" t="s">
        <v>39</v>
      </c>
    </row>
    <row r="128" spans="1:4" x14ac:dyDescent="0.25">
      <c r="A128" s="12">
        <v>42804</v>
      </c>
      <c r="B128" s="11"/>
      <c r="C128" s="11" t="s">
        <v>7</v>
      </c>
      <c r="D128" s="11" t="s">
        <v>39</v>
      </c>
    </row>
    <row r="129" spans="1:4" x14ac:dyDescent="0.25">
      <c r="A129" s="12">
        <v>42804</v>
      </c>
      <c r="B129" s="11"/>
      <c r="C129" s="11" t="s">
        <v>9</v>
      </c>
      <c r="D129" s="11" t="s">
        <v>39</v>
      </c>
    </row>
    <row r="130" spans="1:4" x14ac:dyDescent="0.25">
      <c r="A130" s="12">
        <v>42804</v>
      </c>
      <c r="B130" s="11"/>
      <c r="C130" s="11" t="s">
        <v>12</v>
      </c>
      <c r="D130" s="11" t="s">
        <v>39</v>
      </c>
    </row>
    <row r="131" spans="1:4" x14ac:dyDescent="0.25">
      <c r="A131" s="12">
        <v>42804</v>
      </c>
      <c r="B131" s="11"/>
      <c r="C131" s="11" t="s">
        <v>8</v>
      </c>
      <c r="D131" s="11" t="s">
        <v>39</v>
      </c>
    </row>
    <row r="132" spans="1:4" x14ac:dyDescent="0.25">
      <c r="A132" s="12">
        <v>42811</v>
      </c>
      <c r="B132" s="11"/>
      <c r="C132" s="11" t="s">
        <v>3</v>
      </c>
      <c r="D132" s="11" t="s">
        <v>39</v>
      </c>
    </row>
    <row r="133" spans="1:4" x14ac:dyDescent="0.25">
      <c r="A133" s="12">
        <v>42811</v>
      </c>
      <c r="B133" s="11"/>
      <c r="C133" s="11" t="s">
        <v>5</v>
      </c>
      <c r="D133" s="11" t="s">
        <v>40</v>
      </c>
    </row>
    <row r="134" spans="1:4" x14ac:dyDescent="0.25">
      <c r="A134" s="12">
        <v>42811</v>
      </c>
      <c r="B134" s="11"/>
      <c r="C134" s="11" t="s">
        <v>5</v>
      </c>
      <c r="D134" s="11" t="s">
        <v>41</v>
      </c>
    </row>
    <row r="135" spans="1:4" x14ac:dyDescent="0.25">
      <c r="A135" s="12">
        <v>42811</v>
      </c>
      <c r="B135" s="11"/>
      <c r="C135" s="11" t="s">
        <v>5</v>
      </c>
      <c r="D135" s="11" t="s">
        <v>39</v>
      </c>
    </row>
    <row r="136" spans="1:4" x14ac:dyDescent="0.25">
      <c r="A136" s="12">
        <v>42811</v>
      </c>
      <c r="B136" s="11"/>
      <c r="C136" s="11" t="s">
        <v>11</v>
      </c>
      <c r="D136" s="11" t="s">
        <v>40</v>
      </c>
    </row>
    <row r="137" spans="1:4" x14ac:dyDescent="0.25">
      <c r="A137" s="12">
        <v>42811</v>
      </c>
      <c r="B137" s="11"/>
      <c r="C137" s="11" t="s">
        <v>11</v>
      </c>
      <c r="D137" s="11" t="s">
        <v>41</v>
      </c>
    </row>
    <row r="138" spans="1:4" x14ac:dyDescent="0.25">
      <c r="A138" s="12">
        <v>42811</v>
      </c>
      <c r="B138" s="11"/>
      <c r="C138" s="11" t="s">
        <v>11</v>
      </c>
      <c r="D138" s="11" t="s">
        <v>39</v>
      </c>
    </row>
    <row r="139" spans="1:4" x14ac:dyDescent="0.25">
      <c r="A139" s="12">
        <v>42811</v>
      </c>
      <c r="B139" s="11"/>
      <c r="C139" s="11" t="s">
        <v>2</v>
      </c>
      <c r="D139" s="11" t="s">
        <v>39</v>
      </c>
    </row>
    <row r="140" spans="1:4" x14ac:dyDescent="0.25">
      <c r="A140" s="12">
        <v>42811</v>
      </c>
      <c r="B140" s="11"/>
      <c r="C140" s="11" t="s">
        <v>6</v>
      </c>
      <c r="D140" s="11" t="s">
        <v>39</v>
      </c>
    </row>
    <row r="141" spans="1:4" x14ac:dyDescent="0.25">
      <c r="A141" s="12">
        <v>42811</v>
      </c>
      <c r="B141" s="11"/>
      <c r="C141" s="11" t="s">
        <v>7</v>
      </c>
      <c r="D141" s="11" t="s">
        <v>39</v>
      </c>
    </row>
    <row r="142" spans="1:4" x14ac:dyDescent="0.25">
      <c r="A142" s="12">
        <v>42811</v>
      </c>
      <c r="B142" s="11"/>
      <c r="C142" s="11" t="s">
        <v>9</v>
      </c>
      <c r="D142" s="11" t="s">
        <v>39</v>
      </c>
    </row>
    <row r="143" spans="1:4" x14ac:dyDescent="0.25">
      <c r="A143" s="12">
        <v>42811</v>
      </c>
      <c r="B143" s="11"/>
      <c r="C143" s="11" t="s">
        <v>12</v>
      </c>
      <c r="D143" s="11" t="s">
        <v>39</v>
      </c>
    </row>
    <row r="144" spans="1:4" x14ac:dyDescent="0.25">
      <c r="A144" s="12">
        <v>42811</v>
      </c>
      <c r="B144" s="11"/>
      <c r="C144" s="11" t="s">
        <v>8</v>
      </c>
      <c r="D144" s="11" t="s">
        <v>39</v>
      </c>
    </row>
    <row r="145" spans="1:13" x14ac:dyDescent="0.25">
      <c r="A145" s="12">
        <v>42818</v>
      </c>
      <c r="B145" s="11"/>
      <c r="C145" s="11" t="s">
        <v>3</v>
      </c>
      <c r="D145" s="11" t="s">
        <v>39</v>
      </c>
    </row>
    <row r="146" spans="1:13" x14ac:dyDescent="0.25">
      <c r="A146" s="12">
        <v>42818</v>
      </c>
      <c r="B146" s="11"/>
      <c r="C146" s="11" t="s">
        <v>5</v>
      </c>
      <c r="D146" s="11" t="s">
        <v>40</v>
      </c>
    </row>
    <row r="147" spans="1:13" x14ac:dyDescent="0.25">
      <c r="A147" s="12">
        <v>42818</v>
      </c>
      <c r="B147" s="11"/>
      <c r="C147" s="11" t="s">
        <v>5</v>
      </c>
      <c r="D147" s="11" t="s">
        <v>41</v>
      </c>
    </row>
    <row r="148" spans="1:13" x14ac:dyDescent="0.25">
      <c r="A148" s="12">
        <v>42818</v>
      </c>
      <c r="B148" s="11"/>
      <c r="C148" s="11" t="s">
        <v>5</v>
      </c>
      <c r="D148" s="11" t="s">
        <v>39</v>
      </c>
    </row>
    <row r="149" spans="1:13" x14ac:dyDescent="0.25">
      <c r="A149" s="12">
        <v>42818</v>
      </c>
      <c r="B149" s="11"/>
      <c r="C149" s="11" t="s">
        <v>11</v>
      </c>
      <c r="D149" s="11" t="s">
        <v>40</v>
      </c>
    </row>
    <row r="150" spans="1:13" x14ac:dyDescent="0.25">
      <c r="A150" s="12">
        <v>42818</v>
      </c>
      <c r="B150" s="11"/>
      <c r="C150" s="11" t="s">
        <v>11</v>
      </c>
      <c r="D150" s="11" t="s">
        <v>41</v>
      </c>
    </row>
    <row r="151" spans="1:13" x14ac:dyDescent="0.25">
      <c r="A151" s="12">
        <v>42818</v>
      </c>
      <c r="B151" s="11"/>
      <c r="C151" s="11" t="s">
        <v>11</v>
      </c>
      <c r="D151" s="11" t="s">
        <v>39</v>
      </c>
    </row>
    <row r="152" spans="1:13" x14ac:dyDescent="0.25">
      <c r="A152" s="12">
        <v>42818</v>
      </c>
      <c r="B152" s="11"/>
      <c r="C152" s="11" t="s">
        <v>2</v>
      </c>
      <c r="D152" s="11" t="s">
        <v>39</v>
      </c>
    </row>
    <row r="153" spans="1:13" x14ac:dyDescent="0.25">
      <c r="A153" s="12">
        <v>42818</v>
      </c>
      <c r="B153" s="11"/>
      <c r="C153" s="11" t="s">
        <v>6</v>
      </c>
      <c r="D153" s="11" t="s">
        <v>39</v>
      </c>
    </row>
    <row r="154" spans="1:13" x14ac:dyDescent="0.25">
      <c r="A154" s="12">
        <v>42818</v>
      </c>
      <c r="B154" s="11"/>
      <c r="C154" s="11" t="s">
        <v>7</v>
      </c>
      <c r="D154" s="11" t="s">
        <v>39</v>
      </c>
    </row>
    <row r="155" spans="1:13" x14ac:dyDescent="0.25">
      <c r="A155" s="12">
        <v>42818</v>
      </c>
      <c r="B155" s="11"/>
      <c r="C155" s="11" t="s">
        <v>9</v>
      </c>
      <c r="D155" s="11" t="s">
        <v>39</v>
      </c>
    </row>
    <row r="156" spans="1:13" x14ac:dyDescent="0.25">
      <c r="A156" s="12">
        <v>42818</v>
      </c>
      <c r="B156" s="11"/>
      <c r="C156" s="11" t="s">
        <v>12</v>
      </c>
      <c r="D156" s="11" t="s">
        <v>39</v>
      </c>
    </row>
    <row r="157" spans="1:13" x14ac:dyDescent="0.25">
      <c r="A157" s="12">
        <v>42818</v>
      </c>
      <c r="B157" s="11"/>
      <c r="C157" s="11" t="s">
        <v>8</v>
      </c>
      <c r="D157" s="11" t="s">
        <v>39</v>
      </c>
    </row>
    <row r="158" spans="1:13" x14ac:dyDescent="0.25">
      <c r="A158" s="12">
        <v>42825</v>
      </c>
      <c r="B158" s="11"/>
      <c r="C158" s="11" t="s">
        <v>3</v>
      </c>
      <c r="D158" s="11" t="s">
        <v>39</v>
      </c>
      <c r="M158" s="10">
        <v>6367</v>
      </c>
    </row>
    <row r="159" spans="1:13" x14ac:dyDescent="0.25">
      <c r="A159" s="12">
        <v>42825</v>
      </c>
      <c r="B159" s="11"/>
      <c r="C159" s="11" t="s">
        <v>5</v>
      </c>
      <c r="D159" s="11" t="s">
        <v>40</v>
      </c>
    </row>
    <row r="160" spans="1:13" x14ac:dyDescent="0.25">
      <c r="A160" s="12">
        <v>42825</v>
      </c>
      <c r="B160" s="11"/>
      <c r="C160" s="11" t="s">
        <v>5</v>
      </c>
      <c r="D160" s="11" t="s">
        <v>41</v>
      </c>
    </row>
    <row r="161" spans="1:4" x14ac:dyDescent="0.25">
      <c r="A161" s="12">
        <v>42825</v>
      </c>
      <c r="B161" s="11"/>
      <c r="C161" s="11" t="s">
        <v>5</v>
      </c>
      <c r="D161" s="11" t="s">
        <v>39</v>
      </c>
    </row>
    <row r="162" spans="1:4" x14ac:dyDescent="0.25">
      <c r="A162" s="12">
        <v>42825</v>
      </c>
      <c r="B162" s="11"/>
      <c r="C162" s="11" t="s">
        <v>11</v>
      </c>
      <c r="D162" s="11" t="s">
        <v>40</v>
      </c>
    </row>
    <row r="163" spans="1:4" x14ac:dyDescent="0.25">
      <c r="A163" s="12">
        <v>42825</v>
      </c>
      <c r="B163" s="11"/>
      <c r="C163" s="11" t="s">
        <v>11</v>
      </c>
      <c r="D163" s="11" t="s">
        <v>41</v>
      </c>
    </row>
    <row r="164" spans="1:4" x14ac:dyDescent="0.25">
      <c r="A164" s="12">
        <v>42825</v>
      </c>
      <c r="B164" s="11"/>
      <c r="C164" s="11" t="s">
        <v>11</v>
      </c>
      <c r="D164" s="11" t="s">
        <v>39</v>
      </c>
    </row>
    <row r="165" spans="1:4" x14ac:dyDescent="0.25">
      <c r="A165" s="12">
        <v>42825</v>
      </c>
      <c r="B165" s="11"/>
      <c r="C165" s="11" t="s">
        <v>2</v>
      </c>
      <c r="D165" s="11" t="s">
        <v>39</v>
      </c>
    </row>
    <row r="166" spans="1:4" x14ac:dyDescent="0.25">
      <c r="A166" s="12">
        <v>42825</v>
      </c>
      <c r="B166" s="11"/>
      <c r="C166" s="11" t="s">
        <v>6</v>
      </c>
      <c r="D166" s="11" t="s">
        <v>39</v>
      </c>
    </row>
    <row r="167" spans="1:4" x14ac:dyDescent="0.25">
      <c r="A167" s="12">
        <v>42825</v>
      </c>
      <c r="B167" s="11"/>
      <c r="C167" s="11" t="s">
        <v>7</v>
      </c>
      <c r="D167" s="11" t="s">
        <v>39</v>
      </c>
    </row>
    <row r="168" spans="1:4" x14ac:dyDescent="0.25">
      <c r="A168" s="12">
        <v>42825</v>
      </c>
      <c r="B168" s="11"/>
      <c r="C168" s="11" t="s">
        <v>9</v>
      </c>
      <c r="D168" s="11" t="s">
        <v>39</v>
      </c>
    </row>
    <row r="169" spans="1:4" x14ac:dyDescent="0.25">
      <c r="A169" s="12">
        <v>42825</v>
      </c>
      <c r="B169" s="11"/>
      <c r="C169" s="11" t="s">
        <v>12</v>
      </c>
      <c r="D169" s="11" t="s">
        <v>39</v>
      </c>
    </row>
    <row r="170" spans="1:4" x14ac:dyDescent="0.25">
      <c r="A170" s="12">
        <v>42825</v>
      </c>
      <c r="B170" s="11"/>
      <c r="C170" s="11" t="s">
        <v>8</v>
      </c>
      <c r="D170" s="11" t="s">
        <v>39</v>
      </c>
    </row>
    <row r="171" spans="1:4" x14ac:dyDescent="0.25">
      <c r="A171" s="12"/>
      <c r="B171" s="11"/>
      <c r="C171" s="11" t="s">
        <v>3</v>
      </c>
      <c r="D171" s="11" t="s">
        <v>39</v>
      </c>
    </row>
    <row r="172" spans="1:4" x14ac:dyDescent="0.25">
      <c r="A172" s="12"/>
      <c r="B172" s="11"/>
      <c r="C172" s="11" t="s">
        <v>5</v>
      </c>
      <c r="D172" s="11" t="s">
        <v>40</v>
      </c>
    </row>
    <row r="173" spans="1:4" x14ac:dyDescent="0.25">
      <c r="A173" s="12"/>
      <c r="B173" s="11"/>
      <c r="C173" s="11" t="s">
        <v>5</v>
      </c>
      <c r="D173" s="11" t="s">
        <v>41</v>
      </c>
    </row>
    <row r="174" spans="1:4" x14ac:dyDescent="0.25">
      <c r="A174" s="12"/>
      <c r="B174" s="11"/>
      <c r="C174" s="11" t="s">
        <v>5</v>
      </c>
      <c r="D174" s="11" t="s">
        <v>39</v>
      </c>
    </row>
    <row r="175" spans="1:4" x14ac:dyDescent="0.25">
      <c r="A175" s="12"/>
      <c r="B175" s="11"/>
      <c r="C175" s="11" t="s">
        <v>11</v>
      </c>
      <c r="D175" s="11" t="s">
        <v>40</v>
      </c>
    </row>
    <row r="176" spans="1:4" x14ac:dyDescent="0.25">
      <c r="A176" s="12"/>
      <c r="B176" s="11"/>
      <c r="C176" s="11" t="s">
        <v>11</v>
      </c>
      <c r="D176" s="11" t="s">
        <v>41</v>
      </c>
    </row>
    <row r="177" spans="1:4" x14ac:dyDescent="0.25">
      <c r="A177" s="12"/>
      <c r="B177" s="11"/>
      <c r="C177" s="11" t="s">
        <v>11</v>
      </c>
      <c r="D177" s="11" t="s">
        <v>39</v>
      </c>
    </row>
    <row r="178" spans="1:4" x14ac:dyDescent="0.25">
      <c r="A178" s="12"/>
      <c r="B178" s="11"/>
      <c r="C178" s="11" t="s">
        <v>2</v>
      </c>
      <c r="D178" s="11" t="s">
        <v>39</v>
      </c>
    </row>
    <row r="179" spans="1:4" x14ac:dyDescent="0.25">
      <c r="A179" s="12"/>
      <c r="B179" s="11"/>
      <c r="C179" s="11" t="s">
        <v>6</v>
      </c>
      <c r="D179" s="11" t="s">
        <v>39</v>
      </c>
    </row>
    <row r="180" spans="1:4" x14ac:dyDescent="0.25">
      <c r="A180" s="12"/>
      <c r="B180" s="11"/>
      <c r="C180" s="11" t="s">
        <v>7</v>
      </c>
      <c r="D180" s="11" t="s">
        <v>39</v>
      </c>
    </row>
    <row r="181" spans="1:4" x14ac:dyDescent="0.25">
      <c r="A181" s="12"/>
      <c r="B181" s="11"/>
      <c r="C181" s="11" t="s">
        <v>9</v>
      </c>
      <c r="D181" s="11" t="s">
        <v>39</v>
      </c>
    </row>
    <row r="182" spans="1:4" x14ac:dyDescent="0.25">
      <c r="A182" s="12"/>
      <c r="B182" s="11"/>
      <c r="C182" s="11" t="s">
        <v>12</v>
      </c>
      <c r="D182" s="11" t="s">
        <v>39</v>
      </c>
    </row>
    <row r="183" spans="1:4" x14ac:dyDescent="0.25">
      <c r="A183" s="12"/>
      <c r="B183" s="11"/>
      <c r="C183" s="11" t="s">
        <v>8</v>
      </c>
      <c r="D183" s="11" t="s">
        <v>39</v>
      </c>
    </row>
    <row r="184" spans="1:4" x14ac:dyDescent="0.25">
      <c r="A184" s="12"/>
      <c r="B184" s="11"/>
      <c r="C184" s="11" t="s">
        <v>3</v>
      </c>
      <c r="D184" s="11" t="s">
        <v>39</v>
      </c>
    </row>
    <row r="185" spans="1:4" x14ac:dyDescent="0.25">
      <c r="A185" s="12"/>
      <c r="B185" s="11"/>
      <c r="C185" s="11" t="s">
        <v>5</v>
      </c>
      <c r="D185" s="11" t="s">
        <v>40</v>
      </c>
    </row>
    <row r="186" spans="1:4" x14ac:dyDescent="0.25">
      <c r="A186" s="12"/>
      <c r="B186" s="11"/>
      <c r="C186" s="11" t="s">
        <v>5</v>
      </c>
      <c r="D186" s="11" t="s">
        <v>41</v>
      </c>
    </row>
    <row r="187" spans="1:4" x14ac:dyDescent="0.25">
      <c r="A187" s="12"/>
      <c r="B187" s="11"/>
      <c r="C187" s="11" t="s">
        <v>5</v>
      </c>
      <c r="D187" s="11" t="s">
        <v>39</v>
      </c>
    </row>
    <row r="188" spans="1:4" x14ac:dyDescent="0.25">
      <c r="A188" s="12"/>
      <c r="B188" s="11"/>
      <c r="C188" s="11" t="s">
        <v>11</v>
      </c>
      <c r="D188" s="11" t="s">
        <v>40</v>
      </c>
    </row>
    <row r="189" spans="1:4" x14ac:dyDescent="0.25">
      <c r="A189" s="12"/>
      <c r="B189" s="11"/>
      <c r="C189" s="11" t="s">
        <v>11</v>
      </c>
      <c r="D189" s="11" t="s">
        <v>41</v>
      </c>
    </row>
    <row r="190" spans="1:4" x14ac:dyDescent="0.25">
      <c r="A190" s="12"/>
      <c r="B190" s="11"/>
      <c r="C190" s="11" t="s">
        <v>11</v>
      </c>
      <c r="D190" s="11" t="s">
        <v>39</v>
      </c>
    </row>
    <row r="191" spans="1:4" x14ac:dyDescent="0.25">
      <c r="A191" s="12"/>
      <c r="B191" s="11"/>
      <c r="C191" s="11" t="s">
        <v>2</v>
      </c>
      <c r="D191" s="11" t="s">
        <v>39</v>
      </c>
    </row>
    <row r="192" spans="1:4" x14ac:dyDescent="0.25">
      <c r="A192" s="12"/>
      <c r="B192" s="11"/>
      <c r="C192" s="11" t="s">
        <v>6</v>
      </c>
      <c r="D192" s="11" t="s">
        <v>39</v>
      </c>
    </row>
    <row r="193" spans="1:4" x14ac:dyDescent="0.25">
      <c r="A193" s="12"/>
      <c r="B193" s="11"/>
      <c r="C193" s="11" t="s">
        <v>7</v>
      </c>
      <c r="D193" s="11" t="s">
        <v>39</v>
      </c>
    </row>
    <row r="194" spans="1:4" x14ac:dyDescent="0.25">
      <c r="A194" s="12"/>
      <c r="B194" s="11"/>
      <c r="C194" s="11" t="s">
        <v>9</v>
      </c>
      <c r="D194" s="11" t="s">
        <v>39</v>
      </c>
    </row>
    <row r="195" spans="1:4" x14ac:dyDescent="0.25">
      <c r="A195" s="12"/>
      <c r="B195" s="11"/>
      <c r="C195" s="11" t="s">
        <v>12</v>
      </c>
      <c r="D195" s="11" t="s">
        <v>39</v>
      </c>
    </row>
    <row r="196" spans="1:4" x14ac:dyDescent="0.25">
      <c r="A196" s="12"/>
      <c r="B196" s="11"/>
      <c r="C196" s="11" t="s">
        <v>8</v>
      </c>
      <c r="D196" s="11" t="s">
        <v>39</v>
      </c>
    </row>
    <row r="197" spans="1:4" x14ac:dyDescent="0.25">
      <c r="A197" s="12"/>
      <c r="B197" s="11"/>
      <c r="C197" s="11" t="s">
        <v>3</v>
      </c>
      <c r="D197" s="11" t="s">
        <v>39</v>
      </c>
    </row>
    <row r="198" spans="1:4" x14ac:dyDescent="0.25">
      <c r="A198" s="12"/>
      <c r="B198" s="11"/>
      <c r="C198" s="11" t="s">
        <v>5</v>
      </c>
      <c r="D198" s="11" t="s">
        <v>40</v>
      </c>
    </row>
    <row r="199" spans="1:4" x14ac:dyDescent="0.25">
      <c r="A199" s="12"/>
      <c r="B199" s="11"/>
      <c r="C199" s="11" t="s">
        <v>5</v>
      </c>
      <c r="D199" s="11" t="s">
        <v>41</v>
      </c>
    </row>
    <row r="200" spans="1:4" x14ac:dyDescent="0.25">
      <c r="A200" s="12"/>
      <c r="B200" s="11"/>
      <c r="C200" s="11" t="s">
        <v>5</v>
      </c>
      <c r="D200" s="11" t="s">
        <v>39</v>
      </c>
    </row>
    <row r="201" spans="1:4" x14ac:dyDescent="0.25">
      <c r="A201" s="12"/>
      <c r="B201" s="11"/>
      <c r="C201" s="11" t="s">
        <v>11</v>
      </c>
      <c r="D201" s="11" t="s">
        <v>40</v>
      </c>
    </row>
    <row r="202" spans="1:4" x14ac:dyDescent="0.25">
      <c r="A202" s="12"/>
      <c r="B202" s="11"/>
      <c r="C202" s="11" t="s">
        <v>11</v>
      </c>
      <c r="D202" s="11" t="s">
        <v>41</v>
      </c>
    </row>
    <row r="203" spans="1:4" x14ac:dyDescent="0.25">
      <c r="A203" s="12"/>
      <c r="B203" s="11"/>
      <c r="C203" s="11" t="s">
        <v>11</v>
      </c>
      <c r="D203" s="11" t="s">
        <v>39</v>
      </c>
    </row>
    <row r="204" spans="1:4" x14ac:dyDescent="0.25">
      <c r="A204" s="12"/>
      <c r="B204" s="11"/>
      <c r="C204" s="11" t="s">
        <v>2</v>
      </c>
      <c r="D204" s="11" t="s">
        <v>39</v>
      </c>
    </row>
    <row r="205" spans="1:4" x14ac:dyDescent="0.25">
      <c r="A205" s="12"/>
      <c r="B205" s="11"/>
      <c r="C205" s="11" t="s">
        <v>6</v>
      </c>
      <c r="D205" s="11" t="s">
        <v>39</v>
      </c>
    </row>
    <row r="206" spans="1:4" x14ac:dyDescent="0.25">
      <c r="A206" s="12"/>
      <c r="B206" s="11"/>
      <c r="C206" s="11" t="s">
        <v>7</v>
      </c>
      <c r="D206" s="11" t="s">
        <v>39</v>
      </c>
    </row>
    <row r="207" spans="1:4" x14ac:dyDescent="0.25">
      <c r="A207" s="12"/>
      <c r="B207" s="11"/>
      <c r="C207" s="11" t="s">
        <v>9</v>
      </c>
      <c r="D207" s="11" t="s">
        <v>39</v>
      </c>
    </row>
    <row r="208" spans="1:4" x14ac:dyDescent="0.25">
      <c r="A208" s="12"/>
      <c r="B208" s="11"/>
      <c r="C208" s="11" t="s">
        <v>12</v>
      </c>
      <c r="D208" s="11" t="s">
        <v>39</v>
      </c>
    </row>
    <row r="209" spans="1:4" x14ac:dyDescent="0.25">
      <c r="A209" s="12"/>
      <c r="B209" s="11"/>
      <c r="C209" s="11" t="s">
        <v>8</v>
      </c>
      <c r="D209" s="11" t="s">
        <v>39</v>
      </c>
    </row>
    <row r="210" spans="1:4" x14ac:dyDescent="0.25">
      <c r="A210" s="12"/>
      <c r="B210" s="11"/>
      <c r="C210" s="11" t="s">
        <v>3</v>
      </c>
      <c r="D210" s="11" t="s">
        <v>39</v>
      </c>
    </row>
    <row r="211" spans="1:4" x14ac:dyDescent="0.25">
      <c r="A211" s="12"/>
      <c r="B211" s="11"/>
      <c r="C211" s="11" t="s">
        <v>5</v>
      </c>
      <c r="D211" s="11" t="s">
        <v>40</v>
      </c>
    </row>
    <row r="212" spans="1:4" x14ac:dyDescent="0.25">
      <c r="A212" s="12"/>
      <c r="B212" s="11"/>
      <c r="C212" s="11" t="s">
        <v>5</v>
      </c>
      <c r="D212" s="11" t="s">
        <v>41</v>
      </c>
    </row>
    <row r="213" spans="1:4" x14ac:dyDescent="0.25">
      <c r="A213" s="12"/>
      <c r="B213" s="11"/>
      <c r="C213" s="11" t="s">
        <v>5</v>
      </c>
      <c r="D213" s="11" t="s">
        <v>39</v>
      </c>
    </row>
    <row r="214" spans="1:4" x14ac:dyDescent="0.25">
      <c r="A214" s="12"/>
      <c r="B214" s="11"/>
      <c r="C214" s="11" t="s">
        <v>11</v>
      </c>
      <c r="D214" s="11" t="s">
        <v>40</v>
      </c>
    </row>
    <row r="215" spans="1:4" x14ac:dyDescent="0.25">
      <c r="A215" s="12"/>
      <c r="B215" s="11"/>
      <c r="C215" s="11" t="s">
        <v>11</v>
      </c>
      <c r="D215" s="11" t="s">
        <v>41</v>
      </c>
    </row>
    <row r="216" spans="1:4" x14ac:dyDescent="0.25">
      <c r="A216" s="12"/>
      <c r="B216" s="11"/>
      <c r="C216" s="11" t="s">
        <v>11</v>
      </c>
      <c r="D216" s="11" t="s">
        <v>39</v>
      </c>
    </row>
    <row r="217" spans="1:4" x14ac:dyDescent="0.25">
      <c r="A217" s="12"/>
      <c r="B217" s="11"/>
      <c r="C217" s="11" t="s">
        <v>2</v>
      </c>
      <c r="D217" s="11" t="s">
        <v>39</v>
      </c>
    </row>
    <row r="218" spans="1:4" x14ac:dyDescent="0.25">
      <c r="A218" s="12"/>
      <c r="B218" s="11"/>
      <c r="C218" s="11" t="s">
        <v>6</v>
      </c>
      <c r="D218" s="11" t="s">
        <v>39</v>
      </c>
    </row>
    <row r="219" spans="1:4" x14ac:dyDescent="0.25">
      <c r="A219" s="12"/>
      <c r="B219" s="11"/>
      <c r="C219" s="11" t="s">
        <v>7</v>
      </c>
      <c r="D219" s="11" t="s">
        <v>39</v>
      </c>
    </row>
    <row r="220" spans="1:4" x14ac:dyDescent="0.25">
      <c r="A220" s="12"/>
      <c r="B220" s="11"/>
      <c r="C220" s="11" t="s">
        <v>9</v>
      </c>
      <c r="D220" s="11" t="s">
        <v>39</v>
      </c>
    </row>
    <row r="221" spans="1:4" x14ac:dyDescent="0.25">
      <c r="A221" s="12"/>
      <c r="B221" s="11"/>
      <c r="C221" s="11" t="s">
        <v>12</v>
      </c>
      <c r="D221" s="11" t="s">
        <v>39</v>
      </c>
    </row>
    <row r="222" spans="1:4" x14ac:dyDescent="0.25">
      <c r="A222" s="12"/>
      <c r="B222" s="11"/>
      <c r="C222" s="11" t="s">
        <v>8</v>
      </c>
      <c r="D222" s="11" t="s">
        <v>39</v>
      </c>
    </row>
    <row r="223" spans="1:4" x14ac:dyDescent="0.25">
      <c r="A223" s="12"/>
      <c r="B223" s="11"/>
      <c r="C223" s="11" t="s">
        <v>3</v>
      </c>
      <c r="D223" s="11" t="s">
        <v>39</v>
      </c>
    </row>
    <row r="224" spans="1:4" x14ac:dyDescent="0.25">
      <c r="A224" s="12"/>
      <c r="B224" s="11"/>
      <c r="C224" s="11" t="s">
        <v>5</v>
      </c>
      <c r="D224" s="11" t="s">
        <v>40</v>
      </c>
    </row>
    <row r="225" spans="1:4" x14ac:dyDescent="0.25">
      <c r="A225" s="12"/>
      <c r="B225" s="11"/>
      <c r="C225" s="11" t="s">
        <v>5</v>
      </c>
      <c r="D225" s="11" t="s">
        <v>41</v>
      </c>
    </row>
    <row r="226" spans="1:4" x14ac:dyDescent="0.25">
      <c r="A226" s="12"/>
      <c r="B226" s="11"/>
      <c r="C226" s="11" t="s">
        <v>5</v>
      </c>
      <c r="D226" s="11" t="s">
        <v>39</v>
      </c>
    </row>
    <row r="227" spans="1:4" x14ac:dyDescent="0.25">
      <c r="A227" s="12"/>
      <c r="B227" s="11"/>
      <c r="C227" s="11" t="s">
        <v>11</v>
      </c>
      <c r="D227" s="11" t="s">
        <v>40</v>
      </c>
    </row>
    <row r="228" spans="1:4" x14ac:dyDescent="0.25">
      <c r="A228" s="12"/>
      <c r="B228" s="11"/>
      <c r="C228" s="11" t="s">
        <v>11</v>
      </c>
      <c r="D228" s="11" t="s">
        <v>41</v>
      </c>
    </row>
    <row r="229" spans="1:4" x14ac:dyDescent="0.25">
      <c r="A229" s="12"/>
      <c r="B229" s="11"/>
      <c r="C229" s="11" t="s">
        <v>11</v>
      </c>
      <c r="D229" s="11" t="s">
        <v>39</v>
      </c>
    </row>
    <row r="230" spans="1:4" x14ac:dyDescent="0.25">
      <c r="A230" s="12"/>
      <c r="B230" s="11"/>
      <c r="C230" s="11" t="s">
        <v>2</v>
      </c>
      <c r="D230" s="11" t="s">
        <v>39</v>
      </c>
    </row>
    <row r="231" spans="1:4" x14ac:dyDescent="0.25">
      <c r="A231" s="12"/>
      <c r="B231" s="11"/>
      <c r="C231" s="11" t="s">
        <v>6</v>
      </c>
      <c r="D231" s="11" t="s">
        <v>39</v>
      </c>
    </row>
    <row r="232" spans="1:4" x14ac:dyDescent="0.25">
      <c r="A232" s="12"/>
      <c r="B232" s="11"/>
      <c r="C232" s="11" t="s">
        <v>7</v>
      </c>
      <c r="D232" s="11" t="s">
        <v>39</v>
      </c>
    </row>
    <row r="233" spans="1:4" x14ac:dyDescent="0.25">
      <c r="A233" s="12"/>
      <c r="B233" s="11"/>
      <c r="C233" s="11" t="s">
        <v>9</v>
      </c>
      <c r="D233" s="11" t="s">
        <v>39</v>
      </c>
    </row>
    <row r="234" spans="1:4" x14ac:dyDescent="0.25">
      <c r="A234" s="12"/>
      <c r="B234" s="11"/>
      <c r="C234" s="11" t="s">
        <v>12</v>
      </c>
      <c r="D234" s="11" t="s">
        <v>39</v>
      </c>
    </row>
    <row r="235" spans="1:4" x14ac:dyDescent="0.25">
      <c r="A235" s="12"/>
      <c r="B235" s="11"/>
      <c r="C235" s="11" t="s">
        <v>8</v>
      </c>
      <c r="D235" s="11" t="s">
        <v>39</v>
      </c>
    </row>
    <row r="236" spans="1:4" x14ac:dyDescent="0.25">
      <c r="A236" s="12"/>
      <c r="B236" s="11"/>
      <c r="C236" s="11" t="s">
        <v>3</v>
      </c>
      <c r="D236" s="11" t="s">
        <v>39</v>
      </c>
    </row>
    <row r="237" spans="1:4" x14ac:dyDescent="0.25">
      <c r="A237" s="12"/>
      <c r="B237" s="11"/>
      <c r="C237" s="11" t="s">
        <v>5</v>
      </c>
      <c r="D237" s="11" t="s">
        <v>40</v>
      </c>
    </row>
    <row r="238" spans="1:4" x14ac:dyDescent="0.25">
      <c r="A238" s="12"/>
      <c r="B238" s="11"/>
      <c r="C238" s="11" t="s">
        <v>5</v>
      </c>
      <c r="D238" s="11" t="s">
        <v>41</v>
      </c>
    </row>
    <row r="239" spans="1:4" x14ac:dyDescent="0.25">
      <c r="A239" s="12"/>
      <c r="B239" s="11"/>
      <c r="C239" s="11" t="s">
        <v>5</v>
      </c>
      <c r="D239" s="11" t="s">
        <v>39</v>
      </c>
    </row>
    <row r="240" spans="1:4" x14ac:dyDescent="0.25">
      <c r="A240" s="12"/>
      <c r="B240" s="11"/>
      <c r="C240" s="11" t="s">
        <v>11</v>
      </c>
      <c r="D240" s="11" t="s">
        <v>40</v>
      </c>
    </row>
    <row r="241" spans="1:4" x14ac:dyDescent="0.25">
      <c r="A241" s="12"/>
      <c r="B241" s="11"/>
      <c r="C241" s="11" t="s">
        <v>11</v>
      </c>
      <c r="D241" s="11" t="s">
        <v>41</v>
      </c>
    </row>
    <row r="242" spans="1:4" x14ac:dyDescent="0.25">
      <c r="A242" s="12"/>
      <c r="B242" s="11"/>
      <c r="C242" s="11" t="s">
        <v>11</v>
      </c>
      <c r="D242" s="11" t="s">
        <v>39</v>
      </c>
    </row>
    <row r="243" spans="1:4" x14ac:dyDescent="0.25">
      <c r="A243" s="12"/>
      <c r="B243" s="11"/>
      <c r="C243" s="11" t="s">
        <v>2</v>
      </c>
      <c r="D243" s="11" t="s">
        <v>39</v>
      </c>
    </row>
    <row r="244" spans="1:4" x14ac:dyDescent="0.25">
      <c r="A244" s="12"/>
      <c r="B244" s="11"/>
      <c r="C244" s="11" t="s">
        <v>6</v>
      </c>
      <c r="D244" s="11" t="s">
        <v>39</v>
      </c>
    </row>
    <row r="245" spans="1:4" x14ac:dyDescent="0.25">
      <c r="A245" s="12"/>
      <c r="B245" s="11"/>
      <c r="C245" s="11" t="s">
        <v>7</v>
      </c>
      <c r="D245" s="11" t="s">
        <v>39</v>
      </c>
    </row>
    <row r="246" spans="1:4" x14ac:dyDescent="0.25">
      <c r="A246" s="12"/>
      <c r="B246" s="11"/>
      <c r="C246" s="11" t="s">
        <v>9</v>
      </c>
      <c r="D246" s="11" t="s">
        <v>39</v>
      </c>
    </row>
    <row r="247" spans="1:4" x14ac:dyDescent="0.25">
      <c r="A247" s="12"/>
      <c r="B247" s="11"/>
      <c r="C247" s="11" t="s">
        <v>12</v>
      </c>
      <c r="D247" s="11" t="s">
        <v>39</v>
      </c>
    </row>
    <row r="248" spans="1:4" x14ac:dyDescent="0.25">
      <c r="A248" s="12"/>
      <c r="B248" s="11"/>
      <c r="C248" s="11" t="s">
        <v>8</v>
      </c>
      <c r="D248" s="11" t="s">
        <v>39</v>
      </c>
    </row>
    <row r="249" spans="1:4" x14ac:dyDescent="0.25">
      <c r="A249" s="12"/>
      <c r="B249" s="11"/>
      <c r="C249" s="11" t="s">
        <v>3</v>
      </c>
      <c r="D249" s="11" t="s">
        <v>39</v>
      </c>
    </row>
    <row r="250" spans="1:4" x14ac:dyDescent="0.25">
      <c r="A250" s="12"/>
      <c r="B250" s="11"/>
      <c r="C250" s="11" t="s">
        <v>5</v>
      </c>
      <c r="D250" s="11" t="s">
        <v>40</v>
      </c>
    </row>
    <row r="251" spans="1:4" x14ac:dyDescent="0.25">
      <c r="A251" s="12"/>
      <c r="B251" s="11"/>
      <c r="C251" s="11" t="s">
        <v>5</v>
      </c>
      <c r="D251" s="11" t="s">
        <v>41</v>
      </c>
    </row>
    <row r="252" spans="1:4" x14ac:dyDescent="0.25">
      <c r="A252" s="12"/>
      <c r="B252" s="11"/>
      <c r="C252" s="11" t="s">
        <v>5</v>
      </c>
      <c r="D252" s="11" t="s">
        <v>39</v>
      </c>
    </row>
    <row r="253" spans="1:4" x14ac:dyDescent="0.25">
      <c r="A253" s="12"/>
      <c r="B253" s="11"/>
      <c r="C253" s="11" t="s">
        <v>11</v>
      </c>
      <c r="D253" s="11" t="s">
        <v>40</v>
      </c>
    </row>
    <row r="254" spans="1:4" x14ac:dyDescent="0.25">
      <c r="A254" s="12"/>
      <c r="B254" s="11"/>
      <c r="C254" s="11" t="s">
        <v>11</v>
      </c>
      <c r="D254" s="11" t="s">
        <v>41</v>
      </c>
    </row>
    <row r="255" spans="1:4" x14ac:dyDescent="0.25">
      <c r="A255" s="12"/>
      <c r="B255" s="11"/>
      <c r="C255" s="11" t="s">
        <v>11</v>
      </c>
      <c r="D255" s="11" t="s">
        <v>39</v>
      </c>
    </row>
    <row r="256" spans="1:4" x14ac:dyDescent="0.25">
      <c r="A256" s="12"/>
      <c r="B256" s="11"/>
      <c r="C256" s="11" t="s">
        <v>2</v>
      </c>
      <c r="D256" s="11" t="s">
        <v>39</v>
      </c>
    </row>
    <row r="257" spans="1:4" x14ac:dyDescent="0.25">
      <c r="A257" s="12"/>
      <c r="B257" s="11"/>
      <c r="C257" s="11" t="s">
        <v>6</v>
      </c>
      <c r="D257" s="11" t="s">
        <v>39</v>
      </c>
    </row>
    <row r="258" spans="1:4" x14ac:dyDescent="0.25">
      <c r="A258" s="12"/>
      <c r="B258" s="11"/>
      <c r="C258" s="11" t="s">
        <v>7</v>
      </c>
      <c r="D258" s="11" t="s">
        <v>39</v>
      </c>
    </row>
    <row r="259" spans="1:4" x14ac:dyDescent="0.25">
      <c r="A259" s="12"/>
      <c r="B259" s="11"/>
      <c r="C259" s="11" t="s">
        <v>9</v>
      </c>
      <c r="D259" s="11" t="s">
        <v>39</v>
      </c>
    </row>
    <row r="260" spans="1:4" x14ac:dyDescent="0.25">
      <c r="A260" s="12"/>
      <c r="B260" s="11"/>
      <c r="C260" s="11" t="s">
        <v>12</v>
      </c>
      <c r="D260" s="11" t="s">
        <v>39</v>
      </c>
    </row>
    <row r="261" spans="1:4" x14ac:dyDescent="0.25">
      <c r="A261" s="12"/>
      <c r="B261" s="11"/>
      <c r="C261" s="11" t="s">
        <v>8</v>
      </c>
      <c r="D261" s="11" t="s">
        <v>39</v>
      </c>
    </row>
    <row r="262" spans="1:4" x14ac:dyDescent="0.25">
      <c r="A262" s="12"/>
      <c r="B262" s="11"/>
      <c r="C262" s="11" t="s">
        <v>3</v>
      </c>
      <c r="D262" s="11" t="s">
        <v>39</v>
      </c>
    </row>
    <row r="263" spans="1:4" x14ac:dyDescent="0.25">
      <c r="A263" s="12"/>
      <c r="B263" s="11"/>
      <c r="C263" s="11" t="s">
        <v>5</v>
      </c>
      <c r="D263" s="11" t="s">
        <v>40</v>
      </c>
    </row>
    <row r="264" spans="1:4" x14ac:dyDescent="0.25">
      <c r="A264" s="12"/>
      <c r="B264" s="11"/>
      <c r="C264" s="11" t="s">
        <v>5</v>
      </c>
      <c r="D264" s="11" t="s">
        <v>41</v>
      </c>
    </row>
    <row r="265" spans="1:4" x14ac:dyDescent="0.25">
      <c r="A265" s="12"/>
      <c r="B265" s="11"/>
      <c r="C265" s="11" t="s">
        <v>5</v>
      </c>
      <c r="D265" s="11" t="s">
        <v>39</v>
      </c>
    </row>
    <row r="266" spans="1:4" x14ac:dyDescent="0.25">
      <c r="A266" s="12"/>
      <c r="B266" s="11"/>
      <c r="C266" s="11" t="s">
        <v>11</v>
      </c>
      <c r="D266" s="11" t="s">
        <v>40</v>
      </c>
    </row>
    <row r="267" spans="1:4" x14ac:dyDescent="0.25">
      <c r="A267" s="12"/>
      <c r="B267" s="11"/>
      <c r="C267" s="11" t="s">
        <v>11</v>
      </c>
      <c r="D267" s="11" t="s">
        <v>41</v>
      </c>
    </row>
    <row r="268" spans="1:4" x14ac:dyDescent="0.25">
      <c r="A268" s="12"/>
      <c r="B268" s="11"/>
      <c r="C268" s="11" t="s">
        <v>11</v>
      </c>
      <c r="D268" s="11" t="s">
        <v>39</v>
      </c>
    </row>
    <row r="269" spans="1:4" x14ac:dyDescent="0.25">
      <c r="A269" s="12"/>
      <c r="B269" s="11"/>
      <c r="C269" s="11" t="s">
        <v>2</v>
      </c>
      <c r="D269" s="11" t="s">
        <v>39</v>
      </c>
    </row>
    <row r="270" spans="1:4" x14ac:dyDescent="0.25">
      <c r="A270" s="12"/>
      <c r="B270" s="11"/>
      <c r="C270" s="11" t="s">
        <v>6</v>
      </c>
      <c r="D270" s="11" t="s">
        <v>39</v>
      </c>
    </row>
    <row r="271" spans="1:4" x14ac:dyDescent="0.25">
      <c r="A271" s="12"/>
      <c r="B271" s="11"/>
      <c r="C271" s="11" t="s">
        <v>7</v>
      </c>
      <c r="D271" s="11" t="s">
        <v>39</v>
      </c>
    </row>
    <row r="272" spans="1:4" x14ac:dyDescent="0.25">
      <c r="A272" s="12"/>
      <c r="B272" s="11"/>
      <c r="C272" s="11" t="s">
        <v>9</v>
      </c>
      <c r="D272" s="11" t="s">
        <v>39</v>
      </c>
    </row>
    <row r="273" spans="1:4" x14ac:dyDescent="0.25">
      <c r="A273" s="12"/>
      <c r="B273" s="11"/>
      <c r="C273" s="11" t="s">
        <v>12</v>
      </c>
      <c r="D273" s="11" t="s">
        <v>39</v>
      </c>
    </row>
    <row r="274" spans="1:4" x14ac:dyDescent="0.25">
      <c r="A274" s="12"/>
      <c r="B274" s="11"/>
      <c r="C274" s="11" t="s">
        <v>8</v>
      </c>
      <c r="D274" s="11" t="s">
        <v>39</v>
      </c>
    </row>
    <row r="275" spans="1:4" x14ac:dyDescent="0.25">
      <c r="A275" s="12"/>
      <c r="B275" s="11"/>
      <c r="C275" s="11" t="s">
        <v>3</v>
      </c>
      <c r="D275" s="11" t="s">
        <v>39</v>
      </c>
    </row>
    <row r="276" spans="1:4" x14ac:dyDescent="0.25">
      <c r="A276" s="12"/>
      <c r="B276" s="11"/>
      <c r="C276" s="11" t="s">
        <v>5</v>
      </c>
      <c r="D276" s="11" t="s">
        <v>40</v>
      </c>
    </row>
    <row r="277" spans="1:4" x14ac:dyDescent="0.25">
      <c r="A277" s="12"/>
      <c r="B277" s="11"/>
      <c r="C277" s="11" t="s">
        <v>5</v>
      </c>
      <c r="D277" s="11" t="s">
        <v>41</v>
      </c>
    </row>
    <row r="278" spans="1:4" x14ac:dyDescent="0.25">
      <c r="A278" s="12"/>
      <c r="B278" s="11"/>
      <c r="C278" s="11" t="s">
        <v>5</v>
      </c>
      <c r="D278" s="11" t="s">
        <v>39</v>
      </c>
    </row>
    <row r="279" spans="1:4" x14ac:dyDescent="0.25">
      <c r="A279" s="12"/>
      <c r="B279" s="11"/>
      <c r="C279" s="11" t="s">
        <v>11</v>
      </c>
      <c r="D279" s="11" t="s">
        <v>40</v>
      </c>
    </row>
    <row r="280" spans="1:4" x14ac:dyDescent="0.25">
      <c r="A280" s="12"/>
      <c r="B280" s="11"/>
      <c r="C280" s="11" t="s">
        <v>11</v>
      </c>
      <c r="D280" s="11" t="s">
        <v>41</v>
      </c>
    </row>
    <row r="281" spans="1:4" x14ac:dyDescent="0.25">
      <c r="A281" s="12"/>
      <c r="B281" s="11"/>
      <c r="C281" s="11" t="s">
        <v>11</v>
      </c>
      <c r="D281" s="11" t="s">
        <v>39</v>
      </c>
    </row>
    <row r="282" spans="1:4" x14ac:dyDescent="0.25">
      <c r="A282" s="12"/>
      <c r="B282" s="11"/>
      <c r="C282" s="11" t="s">
        <v>2</v>
      </c>
      <c r="D282" s="11" t="s">
        <v>39</v>
      </c>
    </row>
    <row r="283" spans="1:4" x14ac:dyDescent="0.25">
      <c r="A283" s="12"/>
      <c r="B283" s="11"/>
      <c r="C283" s="11" t="s">
        <v>6</v>
      </c>
      <c r="D283" s="11" t="s">
        <v>39</v>
      </c>
    </row>
    <row r="284" spans="1:4" x14ac:dyDescent="0.25">
      <c r="A284" s="12"/>
      <c r="B284" s="11"/>
      <c r="C284" s="11" t="s">
        <v>7</v>
      </c>
      <c r="D284" s="11" t="s">
        <v>39</v>
      </c>
    </row>
    <row r="285" spans="1:4" x14ac:dyDescent="0.25">
      <c r="A285" s="12"/>
      <c r="B285" s="11"/>
      <c r="C285" s="11" t="s">
        <v>9</v>
      </c>
      <c r="D285" s="11" t="s">
        <v>39</v>
      </c>
    </row>
    <row r="286" spans="1:4" x14ac:dyDescent="0.25">
      <c r="A286" s="12"/>
      <c r="B286" s="11"/>
      <c r="C286" s="11" t="s">
        <v>12</v>
      </c>
      <c r="D286" s="11" t="s">
        <v>39</v>
      </c>
    </row>
    <row r="287" spans="1:4" x14ac:dyDescent="0.25">
      <c r="A287" s="12"/>
      <c r="B287" s="11"/>
      <c r="C287" s="11" t="s">
        <v>8</v>
      </c>
      <c r="D287" s="11" t="s">
        <v>39</v>
      </c>
    </row>
    <row r="288" spans="1:4" x14ac:dyDescent="0.25">
      <c r="A288" s="12"/>
      <c r="B288" s="11"/>
      <c r="C288" s="11" t="s">
        <v>3</v>
      </c>
      <c r="D288" s="11" t="s">
        <v>39</v>
      </c>
    </row>
    <row r="289" spans="1:4" x14ac:dyDescent="0.25">
      <c r="A289" s="12"/>
      <c r="B289" s="11"/>
      <c r="C289" s="11" t="s">
        <v>5</v>
      </c>
      <c r="D289" s="11" t="s">
        <v>40</v>
      </c>
    </row>
    <row r="290" spans="1:4" x14ac:dyDescent="0.25">
      <c r="A290" s="12"/>
      <c r="B290" s="11"/>
      <c r="C290" s="11" t="s">
        <v>5</v>
      </c>
      <c r="D290" s="11" t="s">
        <v>41</v>
      </c>
    </row>
    <row r="291" spans="1:4" x14ac:dyDescent="0.25">
      <c r="A291" s="12"/>
      <c r="B291" s="11"/>
      <c r="C291" s="11" t="s">
        <v>5</v>
      </c>
      <c r="D291" s="11" t="s">
        <v>39</v>
      </c>
    </row>
    <row r="292" spans="1:4" x14ac:dyDescent="0.25">
      <c r="A292" s="12"/>
      <c r="B292" s="11"/>
      <c r="C292" s="11" t="s">
        <v>11</v>
      </c>
      <c r="D292" s="11" t="s">
        <v>40</v>
      </c>
    </row>
    <row r="293" spans="1:4" x14ac:dyDescent="0.25">
      <c r="A293" s="12"/>
      <c r="B293" s="11"/>
      <c r="C293" s="11" t="s">
        <v>11</v>
      </c>
      <c r="D293" s="11" t="s">
        <v>41</v>
      </c>
    </row>
    <row r="294" spans="1:4" x14ac:dyDescent="0.25">
      <c r="A294" s="12"/>
      <c r="B294" s="11"/>
      <c r="C294" s="11" t="s">
        <v>11</v>
      </c>
      <c r="D294" s="11" t="s">
        <v>39</v>
      </c>
    </row>
    <row r="295" spans="1:4" x14ac:dyDescent="0.25">
      <c r="A295" s="12"/>
      <c r="B295" s="11"/>
      <c r="C295" s="11" t="s">
        <v>2</v>
      </c>
      <c r="D295" s="11" t="s">
        <v>39</v>
      </c>
    </row>
    <row r="296" spans="1:4" x14ac:dyDescent="0.25">
      <c r="A296" s="12"/>
      <c r="B296" s="11"/>
      <c r="C296" s="11" t="s">
        <v>6</v>
      </c>
      <c r="D296" s="11" t="s">
        <v>39</v>
      </c>
    </row>
    <row r="297" spans="1:4" x14ac:dyDescent="0.25">
      <c r="A297" s="12"/>
      <c r="B297" s="11"/>
      <c r="C297" s="11" t="s">
        <v>7</v>
      </c>
      <c r="D297" s="11" t="s">
        <v>39</v>
      </c>
    </row>
    <row r="298" spans="1:4" x14ac:dyDescent="0.25">
      <c r="A298" s="12"/>
      <c r="B298" s="11"/>
      <c r="C298" s="11" t="s">
        <v>9</v>
      </c>
      <c r="D298" s="11" t="s">
        <v>39</v>
      </c>
    </row>
    <row r="299" spans="1:4" x14ac:dyDescent="0.25">
      <c r="A299" s="12"/>
      <c r="B299" s="11"/>
      <c r="C299" s="11" t="s">
        <v>12</v>
      </c>
      <c r="D299" s="11" t="s">
        <v>39</v>
      </c>
    </row>
    <row r="300" spans="1:4" x14ac:dyDescent="0.25">
      <c r="A300" s="12"/>
      <c r="B300" s="11"/>
      <c r="C300" s="11" t="s">
        <v>8</v>
      </c>
      <c r="D300" s="11" t="s">
        <v>39</v>
      </c>
    </row>
    <row r="301" spans="1:4" x14ac:dyDescent="0.25">
      <c r="A301" s="12"/>
      <c r="B301" s="11"/>
      <c r="C301" s="11" t="s">
        <v>3</v>
      </c>
      <c r="D301" s="11" t="s">
        <v>39</v>
      </c>
    </row>
    <row r="302" spans="1:4" x14ac:dyDescent="0.25">
      <c r="A302" s="12"/>
      <c r="B302" s="11"/>
      <c r="C302" s="11" t="s">
        <v>5</v>
      </c>
      <c r="D302" s="11" t="s">
        <v>40</v>
      </c>
    </row>
    <row r="303" spans="1:4" x14ac:dyDescent="0.25">
      <c r="A303" s="12"/>
      <c r="B303" s="11"/>
      <c r="C303" s="11" t="s">
        <v>5</v>
      </c>
      <c r="D303" s="11" t="s">
        <v>41</v>
      </c>
    </row>
    <row r="304" spans="1:4" x14ac:dyDescent="0.25">
      <c r="A304" s="12"/>
      <c r="B304" s="11"/>
      <c r="C304" s="11" t="s">
        <v>5</v>
      </c>
      <c r="D304" s="11" t="s">
        <v>39</v>
      </c>
    </row>
    <row r="305" spans="1:4" x14ac:dyDescent="0.25">
      <c r="A305" s="12"/>
      <c r="B305" s="11"/>
      <c r="C305" s="11" t="s">
        <v>11</v>
      </c>
      <c r="D305" s="11" t="s">
        <v>40</v>
      </c>
    </row>
    <row r="306" spans="1:4" x14ac:dyDescent="0.25">
      <c r="A306" s="12"/>
      <c r="B306" s="11"/>
      <c r="C306" s="11" t="s">
        <v>11</v>
      </c>
      <c r="D306" s="11" t="s">
        <v>41</v>
      </c>
    </row>
    <row r="307" spans="1:4" x14ac:dyDescent="0.25">
      <c r="A307" s="12"/>
      <c r="B307" s="11"/>
      <c r="C307" s="11" t="s">
        <v>11</v>
      </c>
      <c r="D307" s="11" t="s">
        <v>39</v>
      </c>
    </row>
    <row r="308" spans="1:4" x14ac:dyDescent="0.25">
      <c r="A308" s="12"/>
      <c r="B308" s="11"/>
      <c r="C308" s="11" t="s">
        <v>2</v>
      </c>
      <c r="D308" s="11" t="s">
        <v>39</v>
      </c>
    </row>
    <row r="309" spans="1:4" x14ac:dyDescent="0.25">
      <c r="A309" s="12"/>
      <c r="B309" s="11"/>
      <c r="C309" s="11" t="s">
        <v>6</v>
      </c>
      <c r="D309" s="11" t="s">
        <v>39</v>
      </c>
    </row>
    <row r="310" spans="1:4" x14ac:dyDescent="0.25">
      <c r="A310" s="12"/>
      <c r="B310" s="11"/>
      <c r="C310" s="11" t="s">
        <v>7</v>
      </c>
      <c r="D310" s="11" t="s">
        <v>39</v>
      </c>
    </row>
    <row r="311" spans="1:4" x14ac:dyDescent="0.25">
      <c r="A311" s="12"/>
      <c r="B311" s="11"/>
      <c r="C311" s="11" t="s">
        <v>9</v>
      </c>
      <c r="D311" s="11" t="s">
        <v>39</v>
      </c>
    </row>
    <row r="312" spans="1:4" x14ac:dyDescent="0.25">
      <c r="A312" s="12"/>
      <c r="B312" s="11"/>
      <c r="C312" s="11" t="s">
        <v>12</v>
      </c>
      <c r="D312" s="11" t="s">
        <v>39</v>
      </c>
    </row>
    <row r="313" spans="1:4" x14ac:dyDescent="0.25">
      <c r="A313" s="12"/>
      <c r="B313" s="11"/>
      <c r="C313" s="11" t="s">
        <v>8</v>
      </c>
      <c r="D313" s="11" t="s">
        <v>39</v>
      </c>
    </row>
    <row r="314" spans="1:4" x14ac:dyDescent="0.25">
      <c r="A314" s="12"/>
      <c r="B314" s="11"/>
      <c r="C314" s="11" t="s">
        <v>3</v>
      </c>
      <c r="D314" s="11" t="s">
        <v>39</v>
      </c>
    </row>
    <row r="315" spans="1:4" x14ac:dyDescent="0.25">
      <c r="A315" s="12"/>
      <c r="B315" s="11"/>
      <c r="C315" s="11" t="s">
        <v>5</v>
      </c>
      <c r="D315" s="11" t="s">
        <v>40</v>
      </c>
    </row>
    <row r="316" spans="1:4" x14ac:dyDescent="0.25">
      <c r="A316" s="12"/>
      <c r="B316" s="11"/>
      <c r="C316" s="11" t="s">
        <v>5</v>
      </c>
      <c r="D316" s="11" t="s">
        <v>41</v>
      </c>
    </row>
    <row r="317" spans="1:4" x14ac:dyDescent="0.25">
      <c r="A317" s="12"/>
      <c r="B317" s="11"/>
      <c r="C317" s="11" t="s">
        <v>5</v>
      </c>
      <c r="D317" s="11" t="s">
        <v>39</v>
      </c>
    </row>
    <row r="318" spans="1:4" x14ac:dyDescent="0.25">
      <c r="A318" s="12"/>
      <c r="B318" s="11"/>
      <c r="C318" s="11" t="s">
        <v>11</v>
      </c>
      <c r="D318" s="11" t="s">
        <v>40</v>
      </c>
    </row>
    <row r="319" spans="1:4" x14ac:dyDescent="0.25">
      <c r="A319" s="12"/>
      <c r="B319" s="11"/>
      <c r="C319" s="11" t="s">
        <v>11</v>
      </c>
      <c r="D319" s="11" t="s">
        <v>41</v>
      </c>
    </row>
    <row r="320" spans="1:4" x14ac:dyDescent="0.25">
      <c r="A320" s="12"/>
      <c r="B320" s="11"/>
      <c r="C320" s="11" t="s">
        <v>11</v>
      </c>
      <c r="D320" s="11" t="s">
        <v>39</v>
      </c>
    </row>
    <row r="321" spans="1:4" x14ac:dyDescent="0.25">
      <c r="A321" s="12"/>
      <c r="B321" s="11"/>
      <c r="C321" s="11" t="s">
        <v>2</v>
      </c>
      <c r="D321" s="11" t="s">
        <v>39</v>
      </c>
    </row>
    <row r="322" spans="1:4" x14ac:dyDescent="0.25">
      <c r="A322" s="12"/>
      <c r="B322" s="11"/>
      <c r="C322" s="11" t="s">
        <v>6</v>
      </c>
      <c r="D322" s="11" t="s">
        <v>39</v>
      </c>
    </row>
    <row r="323" spans="1:4" x14ac:dyDescent="0.25">
      <c r="A323" s="12"/>
      <c r="B323" s="11"/>
      <c r="C323" s="11" t="s">
        <v>7</v>
      </c>
      <c r="D323" s="11" t="s">
        <v>39</v>
      </c>
    </row>
    <row r="324" spans="1:4" x14ac:dyDescent="0.25">
      <c r="A324" s="12"/>
      <c r="B324" s="11"/>
      <c r="C324" s="11" t="s">
        <v>9</v>
      </c>
      <c r="D324" s="11" t="s">
        <v>39</v>
      </c>
    </row>
    <row r="325" spans="1:4" x14ac:dyDescent="0.25">
      <c r="A325" s="12"/>
      <c r="B325" s="11"/>
      <c r="C325" s="11" t="s">
        <v>12</v>
      </c>
      <c r="D325" s="11" t="s">
        <v>39</v>
      </c>
    </row>
    <row r="326" spans="1:4" x14ac:dyDescent="0.25">
      <c r="A326" s="12"/>
      <c r="B326" s="11"/>
      <c r="C326" s="11" t="s">
        <v>8</v>
      </c>
      <c r="D326" s="11" t="s">
        <v>39</v>
      </c>
    </row>
    <row r="327" spans="1:4" x14ac:dyDescent="0.25">
      <c r="A327" s="12"/>
      <c r="B327" s="11"/>
      <c r="C327" s="11" t="s">
        <v>3</v>
      </c>
      <c r="D327" s="11" t="s">
        <v>39</v>
      </c>
    </row>
    <row r="328" spans="1:4" x14ac:dyDescent="0.25">
      <c r="A328" s="12"/>
      <c r="B328" s="11"/>
      <c r="C328" s="11" t="s">
        <v>5</v>
      </c>
      <c r="D328" s="11" t="s">
        <v>40</v>
      </c>
    </row>
    <row r="329" spans="1:4" x14ac:dyDescent="0.25">
      <c r="A329" s="12"/>
      <c r="B329" s="11"/>
      <c r="C329" s="11" t="s">
        <v>5</v>
      </c>
      <c r="D329" s="11" t="s">
        <v>41</v>
      </c>
    </row>
    <row r="330" spans="1:4" x14ac:dyDescent="0.25">
      <c r="A330" s="12"/>
      <c r="B330" s="11"/>
      <c r="C330" s="11" t="s">
        <v>5</v>
      </c>
      <c r="D330" s="11" t="s">
        <v>39</v>
      </c>
    </row>
    <row r="331" spans="1:4" x14ac:dyDescent="0.25">
      <c r="A331" s="12"/>
      <c r="B331" s="11"/>
      <c r="C331" s="11" t="s">
        <v>11</v>
      </c>
      <c r="D331" s="11" t="s">
        <v>40</v>
      </c>
    </row>
    <row r="332" spans="1:4" x14ac:dyDescent="0.25">
      <c r="A332" s="12"/>
      <c r="B332" s="11"/>
      <c r="C332" s="11" t="s">
        <v>11</v>
      </c>
      <c r="D332" s="11" t="s">
        <v>41</v>
      </c>
    </row>
    <row r="333" spans="1:4" x14ac:dyDescent="0.25">
      <c r="A333" s="12"/>
      <c r="B333" s="11"/>
      <c r="C333" s="11" t="s">
        <v>11</v>
      </c>
      <c r="D333" s="11" t="s">
        <v>39</v>
      </c>
    </row>
    <row r="334" spans="1:4" x14ac:dyDescent="0.25">
      <c r="A334" s="12"/>
      <c r="B334" s="11"/>
      <c r="C334" s="11" t="s">
        <v>2</v>
      </c>
      <c r="D334" s="11" t="s">
        <v>39</v>
      </c>
    </row>
    <row r="335" spans="1:4" x14ac:dyDescent="0.25">
      <c r="A335" s="12"/>
      <c r="B335" s="11"/>
      <c r="C335" s="11" t="s">
        <v>6</v>
      </c>
      <c r="D335" s="11" t="s">
        <v>39</v>
      </c>
    </row>
    <row r="336" spans="1:4" x14ac:dyDescent="0.25">
      <c r="A336" s="12"/>
      <c r="B336" s="11"/>
      <c r="C336" s="11" t="s">
        <v>7</v>
      </c>
      <c r="D336" s="11" t="s">
        <v>39</v>
      </c>
    </row>
    <row r="337" spans="1:4" x14ac:dyDescent="0.25">
      <c r="A337" s="12"/>
      <c r="B337" s="11"/>
      <c r="C337" s="11" t="s">
        <v>9</v>
      </c>
      <c r="D337" s="11" t="s">
        <v>39</v>
      </c>
    </row>
    <row r="338" spans="1:4" x14ac:dyDescent="0.25">
      <c r="A338" s="12"/>
      <c r="B338" s="11"/>
      <c r="C338" s="11" t="s">
        <v>12</v>
      </c>
      <c r="D338" s="11" t="s">
        <v>39</v>
      </c>
    </row>
    <row r="339" spans="1:4" x14ac:dyDescent="0.25">
      <c r="A339" s="12"/>
      <c r="B339" s="11"/>
      <c r="C339" s="11" t="s">
        <v>8</v>
      </c>
      <c r="D339" s="11" t="s">
        <v>39</v>
      </c>
    </row>
    <row r="340" spans="1:4" x14ac:dyDescent="0.25">
      <c r="A340" s="12"/>
      <c r="B340" s="11"/>
      <c r="C340" s="11" t="s">
        <v>3</v>
      </c>
      <c r="D340" s="11" t="s">
        <v>39</v>
      </c>
    </row>
    <row r="341" spans="1:4" x14ac:dyDescent="0.25">
      <c r="A341" s="12"/>
      <c r="B341" s="11"/>
      <c r="C341" s="11" t="s">
        <v>5</v>
      </c>
      <c r="D341" s="11" t="s">
        <v>40</v>
      </c>
    </row>
    <row r="342" spans="1:4" x14ac:dyDescent="0.25">
      <c r="A342" s="12"/>
      <c r="B342" s="11"/>
      <c r="C342" s="11" t="s">
        <v>5</v>
      </c>
      <c r="D342" s="11" t="s">
        <v>41</v>
      </c>
    </row>
    <row r="343" spans="1:4" x14ac:dyDescent="0.25">
      <c r="A343" s="12"/>
      <c r="B343" s="11"/>
      <c r="C343" s="11" t="s">
        <v>5</v>
      </c>
      <c r="D343" s="11" t="s">
        <v>39</v>
      </c>
    </row>
    <row r="344" spans="1:4" x14ac:dyDescent="0.25">
      <c r="A344" s="12"/>
      <c r="B344" s="11"/>
      <c r="C344" s="11" t="s">
        <v>11</v>
      </c>
      <c r="D344" s="11" t="s">
        <v>40</v>
      </c>
    </row>
    <row r="345" spans="1:4" x14ac:dyDescent="0.25">
      <c r="A345" s="12"/>
      <c r="B345" s="11"/>
      <c r="C345" s="11" t="s">
        <v>11</v>
      </c>
      <c r="D345" s="11" t="s">
        <v>41</v>
      </c>
    </row>
    <row r="346" spans="1:4" x14ac:dyDescent="0.25">
      <c r="A346" s="12"/>
      <c r="B346" s="11"/>
      <c r="C346" s="11" t="s">
        <v>11</v>
      </c>
      <c r="D346" s="11" t="s">
        <v>39</v>
      </c>
    </row>
    <row r="347" spans="1:4" x14ac:dyDescent="0.25">
      <c r="A347" s="12"/>
      <c r="B347" s="11"/>
      <c r="C347" s="11" t="s">
        <v>2</v>
      </c>
      <c r="D347" s="11" t="s">
        <v>39</v>
      </c>
    </row>
    <row r="348" spans="1:4" x14ac:dyDescent="0.25">
      <c r="A348" s="12"/>
      <c r="B348" s="11"/>
      <c r="C348" s="11" t="s">
        <v>6</v>
      </c>
      <c r="D348" s="11" t="s">
        <v>39</v>
      </c>
    </row>
    <row r="349" spans="1:4" x14ac:dyDescent="0.25">
      <c r="A349" s="12"/>
      <c r="B349" s="11"/>
      <c r="C349" s="11" t="s">
        <v>7</v>
      </c>
      <c r="D349" s="11" t="s">
        <v>39</v>
      </c>
    </row>
    <row r="350" spans="1:4" x14ac:dyDescent="0.25">
      <c r="A350" s="12"/>
      <c r="B350" s="11"/>
      <c r="C350" s="11" t="s">
        <v>9</v>
      </c>
      <c r="D350" s="11" t="s">
        <v>39</v>
      </c>
    </row>
    <row r="351" spans="1:4" x14ac:dyDescent="0.25">
      <c r="A351" s="12"/>
      <c r="B351" s="11"/>
      <c r="C351" s="11" t="s">
        <v>12</v>
      </c>
      <c r="D351" s="11" t="s">
        <v>39</v>
      </c>
    </row>
    <row r="352" spans="1:4" x14ac:dyDescent="0.25">
      <c r="A352" s="12"/>
      <c r="B352" s="11"/>
      <c r="C352" s="11" t="s">
        <v>8</v>
      </c>
      <c r="D352" s="11" t="s">
        <v>39</v>
      </c>
    </row>
    <row r="353" spans="1:4" x14ac:dyDescent="0.25">
      <c r="A353" s="12"/>
      <c r="B353" s="11"/>
      <c r="C353" s="11" t="s">
        <v>3</v>
      </c>
      <c r="D353" s="11" t="s">
        <v>39</v>
      </c>
    </row>
    <row r="354" spans="1:4" x14ac:dyDescent="0.25">
      <c r="A354" s="12"/>
      <c r="B354" s="11"/>
      <c r="C354" s="11" t="s">
        <v>5</v>
      </c>
      <c r="D354" s="11" t="s">
        <v>40</v>
      </c>
    </row>
    <row r="355" spans="1:4" x14ac:dyDescent="0.25">
      <c r="A355" s="12"/>
      <c r="B355" s="11"/>
      <c r="C355" s="11" t="s">
        <v>5</v>
      </c>
      <c r="D355" s="11" t="s">
        <v>41</v>
      </c>
    </row>
    <row r="356" spans="1:4" x14ac:dyDescent="0.25">
      <c r="A356" s="12"/>
      <c r="B356" s="11"/>
      <c r="C356" s="11" t="s">
        <v>5</v>
      </c>
      <c r="D356" s="11" t="s">
        <v>39</v>
      </c>
    </row>
    <row r="357" spans="1:4" x14ac:dyDescent="0.25">
      <c r="A357" s="12"/>
      <c r="B357" s="11"/>
      <c r="C357" s="11" t="s">
        <v>11</v>
      </c>
      <c r="D357" s="11" t="s">
        <v>40</v>
      </c>
    </row>
    <row r="358" spans="1:4" x14ac:dyDescent="0.25">
      <c r="A358" s="12"/>
      <c r="B358" s="11"/>
      <c r="C358" s="11" t="s">
        <v>11</v>
      </c>
      <c r="D358" s="11" t="s">
        <v>41</v>
      </c>
    </row>
    <row r="359" spans="1:4" x14ac:dyDescent="0.25">
      <c r="A359" s="12"/>
      <c r="B359" s="11"/>
      <c r="C359" s="11" t="s">
        <v>11</v>
      </c>
      <c r="D359" s="11" t="s">
        <v>39</v>
      </c>
    </row>
    <row r="360" spans="1:4" x14ac:dyDescent="0.25">
      <c r="A360" s="12"/>
      <c r="B360" s="11"/>
      <c r="C360" s="11" t="s">
        <v>2</v>
      </c>
      <c r="D360" s="11" t="s">
        <v>39</v>
      </c>
    </row>
    <row r="361" spans="1:4" x14ac:dyDescent="0.25">
      <c r="A361" s="12"/>
      <c r="B361" s="11"/>
      <c r="C361" s="11" t="s">
        <v>6</v>
      </c>
      <c r="D361" s="11" t="s">
        <v>39</v>
      </c>
    </row>
    <row r="362" spans="1:4" x14ac:dyDescent="0.25">
      <c r="A362" s="12"/>
      <c r="B362" s="11"/>
      <c r="C362" s="11" t="s">
        <v>7</v>
      </c>
      <c r="D362" s="11" t="s">
        <v>39</v>
      </c>
    </row>
    <row r="363" spans="1:4" x14ac:dyDescent="0.25">
      <c r="A363" s="12"/>
      <c r="B363" s="11"/>
      <c r="C363" s="11" t="s">
        <v>9</v>
      </c>
      <c r="D363" s="11" t="s">
        <v>39</v>
      </c>
    </row>
    <row r="364" spans="1:4" x14ac:dyDescent="0.25">
      <c r="A364" s="12"/>
      <c r="B364" s="11"/>
      <c r="C364" s="11" t="s">
        <v>12</v>
      </c>
      <c r="D364" s="11" t="s">
        <v>39</v>
      </c>
    </row>
    <row r="365" spans="1:4" x14ac:dyDescent="0.25">
      <c r="A365" s="12"/>
      <c r="B365" s="11"/>
      <c r="C365" s="11" t="s">
        <v>8</v>
      </c>
      <c r="D365" s="11" t="s">
        <v>39</v>
      </c>
    </row>
    <row r="366" spans="1:4" x14ac:dyDescent="0.25">
      <c r="A366" s="12"/>
      <c r="B366" s="11"/>
      <c r="C366" s="11" t="s">
        <v>3</v>
      </c>
      <c r="D366" s="11" t="s">
        <v>39</v>
      </c>
    </row>
    <row r="367" spans="1:4" x14ac:dyDescent="0.25">
      <c r="A367" s="12"/>
      <c r="B367" s="11"/>
      <c r="C367" s="11" t="s">
        <v>5</v>
      </c>
      <c r="D367" s="11" t="s">
        <v>40</v>
      </c>
    </row>
    <row r="368" spans="1:4" x14ac:dyDescent="0.25">
      <c r="A368" s="12"/>
      <c r="B368" s="11"/>
      <c r="C368" s="11" t="s">
        <v>5</v>
      </c>
      <c r="D368" s="11" t="s">
        <v>41</v>
      </c>
    </row>
    <row r="369" spans="1:4" x14ac:dyDescent="0.25">
      <c r="A369" s="12"/>
      <c r="B369" s="11"/>
      <c r="C369" s="11" t="s">
        <v>5</v>
      </c>
      <c r="D369" s="11" t="s">
        <v>39</v>
      </c>
    </row>
    <row r="370" spans="1:4" x14ac:dyDescent="0.25">
      <c r="A370" s="12"/>
      <c r="B370" s="11"/>
      <c r="C370" s="11" t="s">
        <v>11</v>
      </c>
      <c r="D370" s="11" t="s">
        <v>40</v>
      </c>
    </row>
    <row r="371" spans="1:4" x14ac:dyDescent="0.25">
      <c r="A371" s="12"/>
      <c r="B371" s="11"/>
      <c r="C371" s="11" t="s">
        <v>11</v>
      </c>
      <c r="D371" s="11" t="s">
        <v>41</v>
      </c>
    </row>
    <row r="372" spans="1:4" x14ac:dyDescent="0.25">
      <c r="A372" s="12"/>
      <c r="B372" s="11"/>
      <c r="C372" s="11" t="s">
        <v>11</v>
      </c>
      <c r="D372" s="11" t="s">
        <v>39</v>
      </c>
    </row>
    <row r="373" spans="1:4" x14ac:dyDescent="0.25">
      <c r="A373" s="12"/>
      <c r="B373" s="11"/>
      <c r="C373" s="11" t="s">
        <v>2</v>
      </c>
      <c r="D373" s="11" t="s">
        <v>39</v>
      </c>
    </row>
    <row r="374" spans="1:4" x14ac:dyDescent="0.25">
      <c r="A374" s="12"/>
      <c r="B374" s="11"/>
      <c r="C374" s="11" t="s">
        <v>6</v>
      </c>
      <c r="D374" s="11" t="s">
        <v>39</v>
      </c>
    </row>
    <row r="375" spans="1:4" x14ac:dyDescent="0.25">
      <c r="A375" s="12"/>
      <c r="B375" s="11"/>
      <c r="C375" s="11" t="s">
        <v>7</v>
      </c>
      <c r="D375" s="11" t="s">
        <v>39</v>
      </c>
    </row>
    <row r="376" spans="1:4" x14ac:dyDescent="0.25">
      <c r="A376" s="12"/>
      <c r="B376" s="11"/>
      <c r="C376" s="11" t="s">
        <v>9</v>
      </c>
      <c r="D376" s="11" t="s">
        <v>39</v>
      </c>
    </row>
    <row r="377" spans="1:4" x14ac:dyDescent="0.25">
      <c r="A377" s="12"/>
      <c r="B377" s="11"/>
      <c r="C377" s="11" t="s">
        <v>12</v>
      </c>
      <c r="D377" s="11" t="s">
        <v>39</v>
      </c>
    </row>
    <row r="378" spans="1:4" x14ac:dyDescent="0.25">
      <c r="A378" s="12"/>
      <c r="B378" s="11"/>
      <c r="C378" s="11" t="s">
        <v>8</v>
      </c>
      <c r="D378" s="11" t="s">
        <v>39</v>
      </c>
    </row>
    <row r="379" spans="1:4" x14ac:dyDescent="0.25">
      <c r="A379" s="12"/>
      <c r="B379" s="11"/>
      <c r="C379" s="11" t="s">
        <v>3</v>
      </c>
      <c r="D379" s="11" t="s">
        <v>39</v>
      </c>
    </row>
    <row r="380" spans="1:4" x14ac:dyDescent="0.25">
      <c r="A380" s="12"/>
      <c r="B380" s="11"/>
      <c r="C380" s="11" t="s">
        <v>5</v>
      </c>
      <c r="D380" s="11" t="s">
        <v>40</v>
      </c>
    </row>
    <row r="381" spans="1:4" x14ac:dyDescent="0.25">
      <c r="A381" s="12"/>
      <c r="B381" s="11"/>
      <c r="C381" s="11" t="s">
        <v>5</v>
      </c>
      <c r="D381" s="11" t="s">
        <v>41</v>
      </c>
    </row>
    <row r="382" spans="1:4" x14ac:dyDescent="0.25">
      <c r="A382" s="12"/>
      <c r="B382" s="11"/>
      <c r="C382" s="11" t="s">
        <v>5</v>
      </c>
      <c r="D382" s="11" t="s">
        <v>39</v>
      </c>
    </row>
    <row r="383" spans="1:4" x14ac:dyDescent="0.25">
      <c r="A383" s="12"/>
      <c r="B383" s="11"/>
      <c r="C383" s="11" t="s">
        <v>11</v>
      </c>
      <c r="D383" s="11" t="s">
        <v>40</v>
      </c>
    </row>
    <row r="384" spans="1:4" x14ac:dyDescent="0.25">
      <c r="A384" s="12"/>
      <c r="B384" s="11"/>
      <c r="C384" s="11" t="s">
        <v>11</v>
      </c>
      <c r="D384" s="11" t="s">
        <v>41</v>
      </c>
    </row>
    <row r="385" spans="1:4" x14ac:dyDescent="0.25">
      <c r="A385" s="12"/>
      <c r="B385" s="11"/>
      <c r="C385" s="11" t="s">
        <v>11</v>
      </c>
      <c r="D385" s="11" t="s">
        <v>39</v>
      </c>
    </row>
    <row r="386" spans="1:4" x14ac:dyDescent="0.25">
      <c r="A386" s="12"/>
      <c r="B386" s="11"/>
      <c r="C386" s="11" t="s">
        <v>2</v>
      </c>
      <c r="D386" s="11" t="s">
        <v>39</v>
      </c>
    </row>
    <row r="387" spans="1:4" x14ac:dyDescent="0.25">
      <c r="A387" s="12"/>
      <c r="B387" s="11"/>
      <c r="C387" s="11" t="s">
        <v>6</v>
      </c>
      <c r="D387" s="11" t="s">
        <v>39</v>
      </c>
    </row>
    <row r="388" spans="1:4" x14ac:dyDescent="0.25">
      <c r="A388" s="12"/>
      <c r="B388" s="11"/>
      <c r="C388" s="11" t="s">
        <v>7</v>
      </c>
      <c r="D388" s="11" t="s">
        <v>39</v>
      </c>
    </row>
    <row r="389" spans="1:4" x14ac:dyDescent="0.25">
      <c r="A389" s="12"/>
      <c r="B389" s="11"/>
      <c r="C389" s="11" t="s">
        <v>9</v>
      </c>
      <c r="D389" s="11" t="s">
        <v>39</v>
      </c>
    </row>
    <row r="390" spans="1:4" x14ac:dyDescent="0.25">
      <c r="A390" s="12"/>
      <c r="B390" s="11"/>
      <c r="C390" s="11" t="s">
        <v>12</v>
      </c>
      <c r="D390" s="11" t="s">
        <v>39</v>
      </c>
    </row>
    <row r="391" spans="1:4" x14ac:dyDescent="0.25">
      <c r="A391" s="12"/>
      <c r="B391" s="11"/>
      <c r="C391" s="11" t="s">
        <v>8</v>
      </c>
      <c r="D391" s="11" t="s">
        <v>39</v>
      </c>
    </row>
    <row r="392" spans="1:4" x14ac:dyDescent="0.25">
      <c r="A392" s="12"/>
      <c r="B392" s="11"/>
      <c r="C392" s="11" t="s">
        <v>3</v>
      </c>
      <c r="D392" s="11" t="s">
        <v>39</v>
      </c>
    </row>
    <row r="393" spans="1:4" x14ac:dyDescent="0.25">
      <c r="A393" s="12"/>
      <c r="B393" s="11"/>
      <c r="C393" s="11" t="s">
        <v>5</v>
      </c>
      <c r="D393" s="11" t="s">
        <v>40</v>
      </c>
    </row>
    <row r="394" spans="1:4" x14ac:dyDescent="0.25">
      <c r="A394" s="12"/>
      <c r="B394" s="11"/>
      <c r="C394" s="11" t="s">
        <v>5</v>
      </c>
      <c r="D394" s="11" t="s">
        <v>41</v>
      </c>
    </row>
    <row r="395" spans="1:4" x14ac:dyDescent="0.25">
      <c r="A395" s="12"/>
      <c r="B395" s="11"/>
      <c r="C395" s="11" t="s">
        <v>5</v>
      </c>
      <c r="D395" s="11" t="s">
        <v>39</v>
      </c>
    </row>
    <row r="396" spans="1:4" x14ac:dyDescent="0.25">
      <c r="A396" s="12"/>
      <c r="B396" s="11"/>
      <c r="C396" s="11" t="s">
        <v>11</v>
      </c>
      <c r="D396" s="11" t="s">
        <v>40</v>
      </c>
    </row>
    <row r="397" spans="1:4" x14ac:dyDescent="0.25">
      <c r="A397" s="12"/>
      <c r="B397" s="11"/>
      <c r="C397" s="11" t="s">
        <v>11</v>
      </c>
      <c r="D397" s="11" t="s">
        <v>41</v>
      </c>
    </row>
    <row r="398" spans="1:4" x14ac:dyDescent="0.25">
      <c r="A398" s="12"/>
      <c r="B398" s="11"/>
      <c r="C398" s="11" t="s">
        <v>11</v>
      </c>
      <c r="D398" s="11" t="s">
        <v>39</v>
      </c>
    </row>
    <row r="399" spans="1:4" x14ac:dyDescent="0.25">
      <c r="A399" s="12"/>
      <c r="B399" s="11"/>
      <c r="C399" s="11" t="s">
        <v>2</v>
      </c>
      <c r="D399" s="11" t="s">
        <v>39</v>
      </c>
    </row>
    <row r="400" spans="1:4" x14ac:dyDescent="0.25">
      <c r="A400" s="12"/>
      <c r="B400" s="11"/>
      <c r="C400" s="11" t="s">
        <v>6</v>
      </c>
      <c r="D400" s="11" t="s">
        <v>39</v>
      </c>
    </row>
    <row r="401" spans="1:4" x14ac:dyDescent="0.25">
      <c r="A401" s="12"/>
      <c r="B401" s="11"/>
      <c r="C401" s="11" t="s">
        <v>7</v>
      </c>
      <c r="D401" s="11" t="s">
        <v>39</v>
      </c>
    </row>
    <row r="402" spans="1:4" x14ac:dyDescent="0.25">
      <c r="A402" s="12"/>
      <c r="B402" s="11"/>
      <c r="C402" s="11" t="s">
        <v>9</v>
      </c>
      <c r="D402" s="11" t="s">
        <v>39</v>
      </c>
    </row>
    <row r="403" spans="1:4" x14ac:dyDescent="0.25">
      <c r="A403" s="12"/>
      <c r="B403" s="11"/>
      <c r="C403" s="11" t="s">
        <v>12</v>
      </c>
      <c r="D403" s="11" t="s">
        <v>39</v>
      </c>
    </row>
    <row r="404" spans="1:4" x14ac:dyDescent="0.25">
      <c r="A404" s="12"/>
      <c r="B404" s="11"/>
      <c r="C404" s="11" t="s">
        <v>8</v>
      </c>
      <c r="D404" s="11" t="s">
        <v>39</v>
      </c>
    </row>
    <row r="405" spans="1:4" x14ac:dyDescent="0.25">
      <c r="A405" s="12"/>
      <c r="B405" s="11"/>
      <c r="C405" s="11" t="s">
        <v>3</v>
      </c>
      <c r="D405" s="11" t="s">
        <v>39</v>
      </c>
    </row>
    <row r="406" spans="1:4" x14ac:dyDescent="0.25">
      <c r="A406" s="12"/>
      <c r="B406" s="11"/>
      <c r="C406" s="11" t="s">
        <v>5</v>
      </c>
      <c r="D406" s="11" t="s">
        <v>40</v>
      </c>
    </row>
    <row r="407" spans="1:4" x14ac:dyDescent="0.25">
      <c r="A407" s="12"/>
      <c r="B407" s="11"/>
      <c r="C407" s="11" t="s">
        <v>5</v>
      </c>
      <c r="D407" s="11" t="s">
        <v>41</v>
      </c>
    </row>
    <row r="408" spans="1:4" x14ac:dyDescent="0.25">
      <c r="A408" s="12"/>
      <c r="B408" s="11"/>
      <c r="C408" s="11" t="s">
        <v>5</v>
      </c>
      <c r="D408" s="11" t="s">
        <v>39</v>
      </c>
    </row>
    <row r="409" spans="1:4" x14ac:dyDescent="0.25">
      <c r="A409" s="12"/>
      <c r="B409" s="11"/>
      <c r="C409" s="11" t="s">
        <v>11</v>
      </c>
      <c r="D409" s="11" t="s">
        <v>40</v>
      </c>
    </row>
    <row r="410" spans="1:4" x14ac:dyDescent="0.25">
      <c r="A410" s="12"/>
      <c r="B410" s="11"/>
      <c r="C410" s="11" t="s">
        <v>11</v>
      </c>
      <c r="D410" s="11" t="s">
        <v>41</v>
      </c>
    </row>
    <row r="411" spans="1:4" x14ac:dyDescent="0.25">
      <c r="A411" s="12"/>
      <c r="B411" s="11"/>
      <c r="C411" s="11" t="s">
        <v>11</v>
      </c>
      <c r="D411" s="11" t="s">
        <v>39</v>
      </c>
    </row>
    <row r="412" spans="1:4" x14ac:dyDescent="0.25">
      <c r="A412" s="12"/>
      <c r="B412" s="11"/>
      <c r="C412" s="11" t="s">
        <v>2</v>
      </c>
      <c r="D412" s="11" t="s">
        <v>39</v>
      </c>
    </row>
    <row r="413" spans="1:4" x14ac:dyDescent="0.25">
      <c r="A413" s="12"/>
      <c r="B413" s="11"/>
      <c r="C413" s="11" t="s">
        <v>6</v>
      </c>
      <c r="D413" s="11" t="s">
        <v>39</v>
      </c>
    </row>
    <row r="414" spans="1:4" x14ac:dyDescent="0.25">
      <c r="A414" s="12"/>
      <c r="B414" s="11"/>
      <c r="C414" s="11" t="s">
        <v>7</v>
      </c>
      <c r="D414" s="11" t="s">
        <v>39</v>
      </c>
    </row>
    <row r="415" spans="1:4" x14ac:dyDescent="0.25">
      <c r="A415" s="12"/>
      <c r="B415" s="11"/>
      <c r="C415" s="11" t="s">
        <v>9</v>
      </c>
      <c r="D415" s="11" t="s">
        <v>39</v>
      </c>
    </row>
    <row r="416" spans="1:4" x14ac:dyDescent="0.25">
      <c r="A416" s="12"/>
      <c r="B416" s="11"/>
      <c r="C416" s="11" t="s">
        <v>12</v>
      </c>
      <c r="D416" s="11" t="s">
        <v>39</v>
      </c>
    </row>
    <row r="417" spans="1:4" x14ac:dyDescent="0.25">
      <c r="A417" s="12"/>
      <c r="B417" s="11"/>
      <c r="C417" s="11" t="s">
        <v>8</v>
      </c>
      <c r="D417" s="11" t="s">
        <v>39</v>
      </c>
    </row>
    <row r="418" spans="1:4" x14ac:dyDescent="0.25">
      <c r="A418" s="12"/>
      <c r="B418" s="11"/>
      <c r="C418" s="11" t="s">
        <v>3</v>
      </c>
      <c r="D418" s="11" t="s">
        <v>39</v>
      </c>
    </row>
    <row r="419" spans="1:4" x14ac:dyDescent="0.25">
      <c r="A419" s="12"/>
      <c r="B419" s="11"/>
      <c r="C419" s="11" t="s">
        <v>5</v>
      </c>
      <c r="D419" s="11" t="s">
        <v>40</v>
      </c>
    </row>
    <row r="420" spans="1:4" x14ac:dyDescent="0.25">
      <c r="A420" s="12"/>
      <c r="B420" s="11"/>
      <c r="C420" s="11" t="s">
        <v>5</v>
      </c>
      <c r="D420" s="11" t="s">
        <v>41</v>
      </c>
    </row>
    <row r="421" spans="1:4" x14ac:dyDescent="0.25">
      <c r="A421" s="12"/>
      <c r="B421" s="11"/>
      <c r="C421" s="11" t="s">
        <v>5</v>
      </c>
      <c r="D421" s="11" t="s">
        <v>39</v>
      </c>
    </row>
    <row r="422" spans="1:4" x14ac:dyDescent="0.25">
      <c r="A422" s="12"/>
      <c r="B422" s="11"/>
      <c r="C422" s="11" t="s">
        <v>11</v>
      </c>
      <c r="D422" s="11" t="s">
        <v>40</v>
      </c>
    </row>
    <row r="423" spans="1:4" x14ac:dyDescent="0.25">
      <c r="A423" s="12"/>
      <c r="B423" s="11"/>
      <c r="C423" s="11" t="s">
        <v>11</v>
      </c>
      <c r="D423" s="11" t="s">
        <v>41</v>
      </c>
    </row>
    <row r="424" spans="1:4" x14ac:dyDescent="0.25">
      <c r="A424" s="12"/>
      <c r="B424" s="11"/>
      <c r="C424" s="11" t="s">
        <v>11</v>
      </c>
      <c r="D424" s="11" t="s">
        <v>39</v>
      </c>
    </row>
    <row r="425" spans="1:4" x14ac:dyDescent="0.25">
      <c r="A425" s="12"/>
      <c r="B425" s="11"/>
      <c r="C425" s="11" t="s">
        <v>2</v>
      </c>
      <c r="D425" s="11" t="s">
        <v>39</v>
      </c>
    </row>
    <row r="426" spans="1:4" x14ac:dyDescent="0.25">
      <c r="A426" s="12"/>
      <c r="B426" s="11"/>
      <c r="C426" s="11" t="s">
        <v>6</v>
      </c>
      <c r="D426" s="11" t="s">
        <v>39</v>
      </c>
    </row>
    <row r="427" spans="1:4" x14ac:dyDescent="0.25">
      <c r="A427" s="12"/>
      <c r="B427" s="11"/>
      <c r="C427" s="11" t="s">
        <v>7</v>
      </c>
      <c r="D427" s="11" t="s">
        <v>39</v>
      </c>
    </row>
    <row r="428" spans="1:4" x14ac:dyDescent="0.25">
      <c r="A428" s="12"/>
      <c r="B428" s="11"/>
      <c r="C428" s="11" t="s">
        <v>9</v>
      </c>
      <c r="D428" s="11" t="s">
        <v>39</v>
      </c>
    </row>
    <row r="429" spans="1:4" x14ac:dyDescent="0.25">
      <c r="A429" s="12"/>
      <c r="B429" s="11"/>
      <c r="C429" s="11" t="s">
        <v>12</v>
      </c>
      <c r="D429" s="11" t="s">
        <v>39</v>
      </c>
    </row>
    <row r="430" spans="1:4" x14ac:dyDescent="0.25">
      <c r="A430" s="12"/>
      <c r="B430" s="11"/>
      <c r="C430" s="11" t="s">
        <v>8</v>
      </c>
      <c r="D430" s="11" t="s">
        <v>39</v>
      </c>
    </row>
    <row r="431" spans="1:4" x14ac:dyDescent="0.25">
      <c r="A431" s="12"/>
      <c r="B431" s="11"/>
      <c r="C431" s="11" t="s">
        <v>3</v>
      </c>
      <c r="D431" s="11" t="s">
        <v>39</v>
      </c>
    </row>
    <row r="432" spans="1:4" x14ac:dyDescent="0.25">
      <c r="A432" s="12"/>
      <c r="B432" s="11"/>
      <c r="C432" s="11" t="s">
        <v>5</v>
      </c>
      <c r="D432" s="11" t="s">
        <v>40</v>
      </c>
    </row>
    <row r="433" spans="1:4" x14ac:dyDescent="0.25">
      <c r="A433" s="12"/>
      <c r="B433" s="11"/>
      <c r="C433" s="11" t="s">
        <v>5</v>
      </c>
      <c r="D433" s="11" t="s">
        <v>41</v>
      </c>
    </row>
    <row r="434" spans="1:4" x14ac:dyDescent="0.25">
      <c r="A434" s="12"/>
      <c r="B434" s="11"/>
      <c r="C434" s="11" t="s">
        <v>5</v>
      </c>
      <c r="D434" s="11" t="s">
        <v>39</v>
      </c>
    </row>
    <row r="435" spans="1:4" x14ac:dyDescent="0.25">
      <c r="A435" s="12"/>
      <c r="B435" s="11"/>
      <c r="C435" s="11" t="s">
        <v>11</v>
      </c>
      <c r="D435" s="11" t="s">
        <v>40</v>
      </c>
    </row>
    <row r="436" spans="1:4" x14ac:dyDescent="0.25">
      <c r="A436" s="12"/>
      <c r="B436" s="11"/>
      <c r="C436" s="11" t="s">
        <v>11</v>
      </c>
      <c r="D436" s="11" t="s">
        <v>41</v>
      </c>
    </row>
    <row r="437" spans="1:4" x14ac:dyDescent="0.25">
      <c r="A437" s="12"/>
      <c r="B437" s="11"/>
      <c r="C437" s="11" t="s">
        <v>11</v>
      </c>
      <c r="D437" s="11" t="s">
        <v>39</v>
      </c>
    </row>
    <row r="438" spans="1:4" x14ac:dyDescent="0.25">
      <c r="A438" s="12"/>
      <c r="B438" s="11"/>
      <c r="C438" s="11" t="s">
        <v>2</v>
      </c>
      <c r="D438" s="11" t="s">
        <v>39</v>
      </c>
    </row>
    <row r="439" spans="1:4" x14ac:dyDescent="0.25">
      <c r="A439" s="12"/>
      <c r="B439" s="11"/>
      <c r="C439" s="11" t="s">
        <v>6</v>
      </c>
      <c r="D439" s="11" t="s">
        <v>39</v>
      </c>
    </row>
    <row r="440" spans="1:4" x14ac:dyDescent="0.25">
      <c r="A440" s="12"/>
      <c r="B440" s="11"/>
      <c r="C440" s="11" t="s">
        <v>7</v>
      </c>
      <c r="D440" s="11" t="s">
        <v>39</v>
      </c>
    </row>
    <row r="441" spans="1:4" x14ac:dyDescent="0.25">
      <c r="A441" s="11"/>
      <c r="B441" s="11"/>
      <c r="C441" s="11" t="s">
        <v>9</v>
      </c>
      <c r="D441" s="11" t="s">
        <v>39</v>
      </c>
    </row>
    <row r="442" spans="1:4" x14ac:dyDescent="0.25">
      <c r="A442" s="11"/>
      <c r="B442" s="11"/>
      <c r="C442" s="11" t="s">
        <v>12</v>
      </c>
      <c r="D442" s="11" t="s">
        <v>39</v>
      </c>
    </row>
    <row r="443" spans="1:4" x14ac:dyDescent="0.25">
      <c r="A443" s="11"/>
      <c r="B443" s="11"/>
      <c r="C443" s="11" t="s">
        <v>8</v>
      </c>
      <c r="D443" s="11" t="s">
        <v>39</v>
      </c>
    </row>
    <row r="1048576" spans="1:1" x14ac:dyDescent="0.25">
      <c r="A1048576" s="20"/>
    </row>
  </sheetData>
  <sortState ref="A2:D441">
    <sortCondition ref="A1"/>
  </sortState>
  <dataValidations count="2">
    <dataValidation type="list" allowBlank="1" showInputMessage="1" showErrorMessage="1" sqref="D2:D443">
      <formula1>$K$3:$K$5</formula1>
    </dataValidation>
    <dataValidation type="list" allowBlank="1" showInputMessage="1" showErrorMessage="1" sqref="C2:C443">
      <formula1>$I$2:$I$10</formula1>
    </dataValidation>
  </dataValidation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D12" sqref="D12"/>
    </sheetView>
  </sheetViews>
  <sheetFormatPr defaultRowHeight="15" x14ac:dyDescent="0.25"/>
  <cols>
    <col min="1" max="1" width="12.140625" bestFit="1" customWidth="1"/>
    <col min="2" max="2" width="9.7109375" bestFit="1" customWidth="1"/>
    <col min="3" max="3" width="10.7109375" bestFit="1" customWidth="1"/>
  </cols>
  <sheetData>
    <row r="1" spans="1:3" x14ac:dyDescent="0.25">
      <c r="A1" s="13" t="s">
        <v>24</v>
      </c>
      <c r="B1" s="13" t="s">
        <v>26</v>
      </c>
      <c r="C1" s="13" t="s">
        <v>27</v>
      </c>
    </row>
    <row r="2" spans="1:3" x14ac:dyDescent="0.25">
      <c r="A2" s="19" t="s">
        <v>42</v>
      </c>
      <c r="B2" s="14">
        <v>42741</v>
      </c>
      <c r="C2" s="14">
        <v>42741</v>
      </c>
    </row>
    <row r="3" spans="1:3" x14ac:dyDescent="0.25">
      <c r="A3" s="19" t="s">
        <v>43</v>
      </c>
      <c r="B3" s="14">
        <v>42748</v>
      </c>
      <c r="C3" s="14">
        <v>42748</v>
      </c>
    </row>
    <row r="4" spans="1:3" x14ac:dyDescent="0.25">
      <c r="A4" s="19" t="s">
        <v>44</v>
      </c>
      <c r="B4" s="14">
        <v>42755</v>
      </c>
      <c r="C4" s="14">
        <v>42755</v>
      </c>
    </row>
    <row r="5" spans="1:3" x14ac:dyDescent="0.25">
      <c r="A5" s="19" t="s">
        <v>45</v>
      </c>
      <c r="B5" s="14">
        <v>42762</v>
      </c>
      <c r="C5" s="14">
        <v>42762</v>
      </c>
    </row>
    <row r="6" spans="1:3" x14ac:dyDescent="0.25">
      <c r="A6" s="19" t="s">
        <v>46</v>
      </c>
      <c r="B6" s="14">
        <v>42769</v>
      </c>
      <c r="C6" s="14">
        <v>42769</v>
      </c>
    </row>
    <row r="7" spans="1:3" x14ac:dyDescent="0.25">
      <c r="A7" s="19" t="s">
        <v>47</v>
      </c>
      <c r="B7" s="14">
        <v>42776</v>
      </c>
      <c r="C7" s="14">
        <v>42776</v>
      </c>
    </row>
    <row r="8" spans="1:3" x14ac:dyDescent="0.25">
      <c r="A8" s="19" t="s">
        <v>48</v>
      </c>
      <c r="B8" s="14">
        <v>42783</v>
      </c>
      <c r="C8" s="14">
        <v>42783</v>
      </c>
    </row>
    <row r="9" spans="1:3" x14ac:dyDescent="0.25">
      <c r="A9" s="19" t="s">
        <v>49</v>
      </c>
      <c r="B9" s="14">
        <v>42790</v>
      </c>
      <c r="C9" s="14">
        <v>42790</v>
      </c>
    </row>
    <row r="10" spans="1:3" x14ac:dyDescent="0.25">
      <c r="A10" s="19" t="s">
        <v>50</v>
      </c>
      <c r="B10" s="14">
        <v>42797</v>
      </c>
      <c r="C10" s="14">
        <v>42797</v>
      </c>
    </row>
    <row r="11" spans="1:3" x14ac:dyDescent="0.25">
      <c r="A11" s="19" t="s">
        <v>51</v>
      </c>
      <c r="B11" s="14">
        <v>42804</v>
      </c>
      <c r="C11" s="14">
        <v>42804</v>
      </c>
    </row>
    <row r="12" spans="1:3" x14ac:dyDescent="0.25">
      <c r="A12" s="19" t="s">
        <v>52</v>
      </c>
      <c r="B12" s="14">
        <v>42811</v>
      </c>
      <c r="C12" s="14">
        <v>42811</v>
      </c>
    </row>
    <row r="13" spans="1:3" x14ac:dyDescent="0.25">
      <c r="A13" s="19" t="s">
        <v>53</v>
      </c>
      <c r="B13" s="14">
        <v>42818</v>
      </c>
      <c r="C13" s="14">
        <v>42818</v>
      </c>
    </row>
    <row r="14" spans="1:3" x14ac:dyDescent="0.25">
      <c r="A14" s="19" t="s">
        <v>54</v>
      </c>
      <c r="B14" s="14">
        <v>42825</v>
      </c>
      <c r="C14" s="14">
        <v>42825</v>
      </c>
    </row>
    <row r="15" spans="1:3" x14ac:dyDescent="0.25">
      <c r="A15" s="19"/>
      <c r="B15" s="14"/>
      <c r="C15" s="14"/>
    </row>
    <row r="16" spans="1:3" x14ac:dyDescent="0.25">
      <c r="A16" s="19"/>
      <c r="B16" s="14"/>
      <c r="C16" s="1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B1" sqref="B1"/>
    </sheetView>
  </sheetViews>
  <sheetFormatPr defaultRowHeight="15" x14ac:dyDescent="0.25"/>
  <cols>
    <col min="2" max="2" width="24.28515625" customWidth="1"/>
    <col min="3" max="3" width="16.42578125" customWidth="1"/>
    <col min="4" max="4" width="14.5703125" customWidth="1"/>
  </cols>
  <sheetData>
    <row r="1" spans="1:5" x14ac:dyDescent="0.25">
      <c r="A1" s="15" t="s">
        <v>24</v>
      </c>
      <c r="B1" s="16" t="s">
        <v>42</v>
      </c>
      <c r="C1" s="17">
        <f>VLOOKUP(B1,Table!$A$1:$C$16,2,0)</f>
        <v>42741</v>
      </c>
      <c r="D1" s="17">
        <f>VLOOKUP(B1,Table!$A$1:$C$16,3,0)</f>
        <v>42741</v>
      </c>
    </row>
    <row r="6" spans="1:5" x14ac:dyDescent="0.25">
      <c r="B6" s="18" t="s">
        <v>22</v>
      </c>
      <c r="C6" s="18" t="s">
        <v>16</v>
      </c>
      <c r="D6" s="18" t="s">
        <v>15</v>
      </c>
      <c r="E6" s="18" t="s">
        <v>21</v>
      </c>
    </row>
    <row r="7" spans="1:5" x14ac:dyDescent="0.25">
      <c r="B7" t="s">
        <v>3</v>
      </c>
      <c r="C7" s="16">
        <f>SUMIFS(Data!$B:$B,Data!$A:$A, "&gt;="&amp;$C$1, Data!$A:$A, "&lt;="&amp;$D$1,Data!$C:$C, "Periscope",Data!$D:$D, "Vicki Fitch")</f>
        <v>6367</v>
      </c>
      <c r="D7" s="16">
        <f>SUMIFS(Data!$B:$B,Data!$A:$A, "&gt;="&amp;$C$1, Data!$A:$A, "&lt;="&amp;$D$1,Data!$C:$C, "Periscope",Data!$D:$D, "Parklane")</f>
        <v>0</v>
      </c>
      <c r="E7" s="16">
        <f>SUMIFS(Data!$B:$B,Data!$A:$A, "&gt;="&amp;$C$1, Data!$A:$A, "&lt;="&amp;$D$1,Data!$C:$C, "Periscope",Data!$D:$D, "He Said, Red Said")</f>
        <v>0</v>
      </c>
    </row>
    <row r="8" spans="1:5" x14ac:dyDescent="0.25">
      <c r="B8" t="s">
        <v>5</v>
      </c>
      <c r="C8" s="16">
        <f>SUMIFS(Data!$B:$B,Data!$A:$A, "&gt;="&amp;$C$1, Data!$A:$A, "&lt;="&amp;$D$1,Data!$C:$C, "Twitter",Data!$D:$D, "Vicki Fitch")</f>
        <v>3486</v>
      </c>
      <c r="D8" s="16">
        <f>SUMIFS(Data!$B:$B,Data!$A:$A, "&gt;="&amp;$C$1, Data!$A:$A, "&lt;="&amp;$D$1,Data!$C:$C, "Twitter",Data!$D:$D, "Parklane")</f>
        <v>326</v>
      </c>
      <c r="E8" s="16">
        <f>SUMIFS(Data!$B:$B,Data!$A:$A, "&gt;="&amp;$C$1, Data!$A:$A, "&lt;="&amp;$D$1,Data!$C:$C, "Twitter",Data!$D:$D, "He Said, Red Said")</f>
        <v>101</v>
      </c>
    </row>
    <row r="9" spans="1:5" x14ac:dyDescent="0.25">
      <c r="B9" t="s">
        <v>11</v>
      </c>
      <c r="C9" s="16">
        <f>SUMIFS(Data!$B:$B,Data!$A:$A, "&gt;="&amp;$C$1, Data!$A:$A, "&lt;="&amp;$D$1,Data!$C:$C, "Facebook",Data!$D:$D, "Vicki Fitch")</f>
        <v>1070</v>
      </c>
      <c r="D9" s="16">
        <f>SUMIFS(Data!$B:$B,Data!$A:$A, "&gt;="&amp;$C$1, Data!$A:$A, "&lt;="&amp;$D$1,Data!$C:$C, "Facebook",Data!$D:$D, "Parklane")</f>
        <v>349</v>
      </c>
      <c r="E9" s="16">
        <f>SUMIFS(Data!$B:$B,Data!$A:$A, "&gt;="&amp;$C$1, Data!$A:$A, "&lt;="&amp;$D$1,Data!$C:$C, "Facebook",Data!$D:$D, "He Said, Red Said")</f>
        <v>67</v>
      </c>
    </row>
    <row r="10" spans="1:5" x14ac:dyDescent="0.25">
      <c r="B10" t="s">
        <v>2</v>
      </c>
      <c r="C10" s="16">
        <f>SUMIFS(Data!$B:$B,Data!$A:$A, "&gt;="&amp;$C$1, Data!$A:$A, "&lt;="&amp;$D$1,Data!$C:$C, "FB Group",Data!$D:$D, "Vicki Fitch")</f>
        <v>743</v>
      </c>
      <c r="D10" s="16">
        <f>SUMIFS(Data!$B:$B,Data!$A:$A, "&gt;="&amp;$C$1, Data!$A:$A, "&lt;="&amp;$D$1,Data!$C:$C, "FB Group",Data!$D:$D, "Parklane")</f>
        <v>0</v>
      </c>
      <c r="E10" s="16">
        <f>SUMIFS(Data!$B:$B,Data!$A:$A, "&gt;="&amp;$C$1, Data!$A:$A, "&lt;="&amp;$D$1,Data!$C:$C, "FB Group",Data!$D:$D, "He Said, Red Said")</f>
        <v>0</v>
      </c>
    </row>
    <row r="11" spans="1:5" x14ac:dyDescent="0.25">
      <c r="B11" t="s">
        <v>6</v>
      </c>
      <c r="C11" s="16">
        <f>SUMIFS(Data!$B:$B,Data!$A:$A, "&gt;="&amp;$C$1, Data!$A:$A, "&lt;="&amp;$D$1,Data!$C:$C, "Instagram",Data!$D:$D, "Vicki Fitch")</f>
        <v>662</v>
      </c>
      <c r="D11" s="16">
        <f>SUMIFS(Data!$B:$B,Data!$A:$A, "&gt;="&amp;$C$1, Data!$A:$A, "&lt;="&amp;$D$1,Data!$C:$C, "Instagram",Data!$D:$D, "Parklane")</f>
        <v>0</v>
      </c>
      <c r="E11" s="16">
        <f>SUMIFS(Data!$B:$B,Data!$A:$A, "&gt;="&amp;$C$1, Data!$A:$A, "&lt;="&amp;$D$1,Data!$C:$C, "Instagram",Data!$D:$D, "He Said, Red Said")</f>
        <v>0</v>
      </c>
    </row>
    <row r="12" spans="1:5" x14ac:dyDescent="0.25">
      <c r="B12" t="s">
        <v>7</v>
      </c>
      <c r="C12" s="16">
        <f>SUMIFS(Data!$B:$B,Data!$A:$A, "&gt;="&amp;$C$1, Data!$A:$A, "&lt;="&amp;$D$1,Data!$C:$C, "Pinterest",Data!$D:$D, "Vicki Fitch")</f>
        <v>338</v>
      </c>
      <c r="D12" s="16">
        <f>SUMIFS(Data!$B:$B,Data!$A:$A, "&gt;="&amp;$C$1, Data!$A:$A, "&lt;="&amp;$D$1,Data!$C:$C, "Pinterest",Data!$D:$D, "Parklane")</f>
        <v>0</v>
      </c>
      <c r="E12" s="16">
        <f>SUMIFS(Data!$B:$B,Data!$A:$A, "&gt;="&amp;$C$1, Data!$A:$A, "&lt;="&amp;$D$1,Data!$C:$C, "Pinterest",Data!$D:$D, "He Said, Red Said")</f>
        <v>0</v>
      </c>
    </row>
    <row r="13" spans="1:5" x14ac:dyDescent="0.25">
      <c r="B13" t="s">
        <v>9</v>
      </c>
      <c r="C13" s="16">
        <f>SUMIFS(Data!$B:$B,Data!$A:$A, "&gt;="&amp;$C$1, Data!$A:$A, "&lt;="&amp;$D$1,Data!$C:$C, "LinkedIn",Data!$D:$D, "Vicki Fitch")</f>
        <v>500</v>
      </c>
      <c r="D13" s="16">
        <f>SUMIFS(Data!$B:$B,Data!$A:$A, "&gt;="&amp;$C$1, Data!$A:$A, "&lt;="&amp;$D$1,Data!$C:$C, "LinkedIn",Data!$D:$D, "Parklane")</f>
        <v>0</v>
      </c>
      <c r="E13" s="16">
        <f>SUMIFS(Data!$B:$B,Data!$A:$A, "&gt;="&amp;$C$1, Data!$A:$A, "&lt;="&amp;$D$1,Data!$C:$C, "LinkedIn",Data!$D:$D, "He Said, Red Said")</f>
        <v>0</v>
      </c>
    </row>
    <row r="14" spans="1:5" x14ac:dyDescent="0.25">
      <c r="B14" t="s">
        <v>12</v>
      </c>
      <c r="C14" s="16">
        <f>SUMIFS(Data!$B:$B,Data!$A:$A, "&gt;="&amp;$C$1, Data!$A:$A, "&lt;="&amp;$D$1,Data!$C:$C, "YouTube",Data!$D:$D, "Vicki Fitch")</f>
        <v>38</v>
      </c>
      <c r="D14" s="16">
        <f>SUMIFS(Data!$B:$B,Data!$A:$A, "&gt;="&amp;$C$1, Data!$A:$A, "&lt;="&amp;$D$1,Data!$C:$C, "YouTube",Data!$D:$D, "Parklane")</f>
        <v>0</v>
      </c>
      <c r="E14" s="16">
        <f>SUMIFS(Data!$B:$B,Data!$A:$A, "&gt;="&amp;$C$1, Data!$A:$A, "&lt;="&amp;$D$1,Data!$C:$C, "YouTube",Data!$D:$D, "He Said, Red Said")</f>
        <v>0</v>
      </c>
    </row>
    <row r="15" spans="1:5" x14ac:dyDescent="0.25">
      <c r="B15" t="s">
        <v>8</v>
      </c>
      <c r="C15" s="16">
        <f>SUMIFS(Data!$B:$B,Data!$A:$A, "&gt;="&amp;$C$1, Data!$A:$A, "&lt;="&amp;$D$1,Data!$C:$C, "Email",Data!$D:$D, "Vicki Fitch")</f>
        <v>6869</v>
      </c>
      <c r="D15" s="16">
        <f>SUMIFS(Data!$B:$B,Data!$A:$A, "&gt;="&amp;$C$1, Data!$A:$A, "&lt;="&amp;$D$1,Data!$C:$C, "Email",Data!$D:$D, "Parklane")</f>
        <v>0</v>
      </c>
      <c r="E15" s="16">
        <f>SUMIFS(Data!$B:$B,Data!$A:$A, "&gt;="&amp;$C$1, Data!$A:$A, "&lt;="&amp;$D$1,Data!$C:$C, "Email",Data!$D:$D, "He Said, Red Said")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Table!$A$2:$A$16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Monthly Totals</vt:lpstr>
      <vt:lpstr>Summary</vt:lpstr>
      <vt:lpstr>Dashboard</vt:lpstr>
      <vt:lpstr>Weekly</vt:lpstr>
      <vt:lpstr>Weekly Graph</vt:lpstr>
      <vt:lpstr>Data</vt:lpstr>
      <vt:lpstr>Table</vt:lpstr>
      <vt:lpstr>Dashboard1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Vicki Fitch - Park Lane Jewelry VP</dc:creator>
  <cp:lastModifiedBy>Vicki Fitch </cp:lastModifiedBy>
  <dcterms:created xsi:type="dcterms:W3CDTF">2015-07-12T18:24:47Z</dcterms:created>
  <dcterms:modified xsi:type="dcterms:W3CDTF">2018-01-27T23:28:00Z</dcterms:modified>
</cp:coreProperties>
</file>